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user\Desktop\ヤングリゾート宿泊弁当\"/>
    </mc:Choice>
  </mc:AlternateContent>
  <xr:revisionPtr revIDLastSave="0" documentId="13_ncr:1_{BB749320-B6C1-4C31-9307-62C4ABB20422}" xr6:coauthVersionLast="45" xr6:coauthVersionMax="47" xr10:uidLastSave="{00000000-0000-0000-0000-000000000000}"/>
  <bookViews>
    <workbookView xWindow="2925" yWindow="315" windowWidth="20520" windowHeight="14475" xr2:uid="{00000000-000D-0000-FFFF-FFFF00000000}"/>
  </bookViews>
  <sheets>
    <sheet name="申込書" sheetId="11" r:id="rId1"/>
    <sheet name="参加者名簿" sheetId="8" r:id="rId2"/>
    <sheet name="食物アレルギー調査票" sheetId="10" r:id="rId3"/>
  </sheets>
  <definedNames>
    <definedName name="_xlnm._FilterDatabase" localSheetId="1" hidden="1">参加者名簿!$G$3:$K$85</definedName>
    <definedName name="_xlnm._FilterDatabase" localSheetId="2" hidden="1">食物アレルギー調査票!$A$1:$J$94</definedName>
    <definedName name="_xlnm.Print_Area" localSheetId="1">参加者名簿!$B$1:$M$125</definedName>
    <definedName name="_xlnm.Print_Area" localSheetId="2">食物アレルギー調査票!$A$1:$J$94</definedName>
    <definedName name="_xlnm.Print_Titles" localSheetId="1">参加者名簿!$1:$4</definedName>
    <definedName name="_xlnm.Print_Titles" localSheetId="2">食物アレルギー調査票!$1:$3</definedName>
    <definedName name="データ表">参加者名簿!$B$4:$Z$95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8" l="1"/>
  <c r="A8" i="8"/>
  <c r="A7" i="8"/>
  <c r="A6"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9" i="8"/>
  <c r="F10" i="8"/>
  <c r="F11" i="8"/>
  <c r="F12" i="8"/>
  <c r="F13" i="8"/>
  <c r="F7" i="8"/>
  <c r="F8" i="8"/>
  <c r="F6" i="8"/>
  <c r="C3" i="8"/>
  <c r="I7" i="8" s="1"/>
  <c r="G1" i="8"/>
  <c r="AN30" i="11"/>
  <c r="AM30" i="11"/>
  <c r="I6" i="8" l="1"/>
  <c r="I5"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M1" i="8" l="1"/>
  <c r="AD5" i="8" l="1"/>
  <c r="AD3" i="8"/>
  <c r="AD4" i="8"/>
  <c r="AD2" i="8"/>
  <c r="AC3" i="8"/>
  <c r="AC4" i="8"/>
  <c r="AC5" i="8"/>
  <c r="AC2" i="8"/>
  <c r="I2" i="10"/>
  <c r="E2" i="10"/>
  <c r="C2" i="10"/>
  <c r="M2" i="8"/>
  <c r="N2" i="8"/>
  <c r="T2" i="8" s="1"/>
  <c r="V3" i="8"/>
  <c r="U3" i="8"/>
  <c r="T3" i="8"/>
  <c r="S3" i="8"/>
  <c r="R3" i="8"/>
  <c r="Q3" i="8"/>
  <c r="N3" i="8"/>
  <c r="P3" i="8"/>
  <c r="O3" i="8"/>
  <c r="AE2" i="8" l="1"/>
  <c r="M3" i="8"/>
  <c r="Q2" i="8"/>
  <c r="AE5" i="8" l="1"/>
  <c r="AE4" i="8" l="1"/>
  <c r="AE3" i="8"/>
  <c r="G2" i="10" l="1"/>
  <c r="A96" i="8" l="1"/>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9" i="8" l="1"/>
  <c r="A10" i="8" l="1"/>
  <c r="A11" i="8" l="1"/>
  <c r="A12" i="8"/>
  <c r="A13" i="8" l="1"/>
  <c r="A14" i="8" l="1"/>
  <c r="A15" i="8" l="1"/>
  <c r="A16" i="8"/>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123" i="8" l="1"/>
  <c r="A124" i="8" s="1"/>
  <c r="A125" i="8" s="1"/>
  <c r="B11" i="10" l="1"/>
  <c r="B40" i="10"/>
  <c r="B33" i="10"/>
  <c r="B48" i="10"/>
  <c r="B56" i="10"/>
  <c r="B54" i="10"/>
  <c r="B13" i="10"/>
  <c r="B88" i="10"/>
  <c r="B9" i="10"/>
  <c r="B26" i="10"/>
  <c r="B30" i="10"/>
  <c r="B51" i="10"/>
  <c r="B79" i="10"/>
  <c r="B92" i="10"/>
  <c r="B47" i="10"/>
  <c r="B70" i="10"/>
  <c r="B76" i="10"/>
  <c r="B83" i="10"/>
  <c r="B35" i="10"/>
  <c r="B50" i="10"/>
  <c r="B59" i="10"/>
  <c r="B72" i="10"/>
  <c r="B91" i="10"/>
  <c r="B10" i="10"/>
  <c r="B84" i="10"/>
  <c r="B62" i="10"/>
  <c r="B29" i="10"/>
  <c r="B93" i="10"/>
  <c r="B18" i="10"/>
  <c r="B25" i="10"/>
  <c r="B39" i="10"/>
  <c r="B28" i="10"/>
  <c r="B32" i="10"/>
  <c r="B8" i="10"/>
  <c r="B80" i="10"/>
  <c r="B85" i="10"/>
  <c r="B65" i="10"/>
  <c r="B42" i="10"/>
  <c r="B23" i="10"/>
  <c r="B57" i="10"/>
  <c r="B74" i="10"/>
  <c r="B94" i="10"/>
  <c r="B60" i="10"/>
  <c r="B6" i="10"/>
  <c r="B58" i="10"/>
  <c r="B68" i="10"/>
  <c r="B37" i="10"/>
  <c r="B43" i="10"/>
  <c r="B66" i="10"/>
  <c r="B61" i="10"/>
  <c r="B12" i="10"/>
  <c r="B82" i="10"/>
  <c r="B75" i="10"/>
  <c r="B7" i="10"/>
  <c r="B20" i="10"/>
  <c r="B14" i="10"/>
  <c r="B36" i="10"/>
  <c r="B5" i="10"/>
  <c r="B81" i="10"/>
  <c r="B16" i="10"/>
  <c r="B46" i="10"/>
  <c r="B71" i="10"/>
  <c r="B19" i="10"/>
  <c r="B49" i="10"/>
  <c r="B90" i="10"/>
  <c r="B73" i="10"/>
  <c r="B34" i="10"/>
  <c r="B87" i="10"/>
  <c r="B22" i="10"/>
  <c r="B31" i="10"/>
  <c r="B63" i="10"/>
  <c r="B86" i="10"/>
  <c r="B52" i="10"/>
  <c r="B21" i="10"/>
  <c r="B15" i="10"/>
  <c r="B55" i="10"/>
  <c r="B41" i="10"/>
  <c r="B89" i="10"/>
  <c r="B45" i="10"/>
  <c r="B38" i="10"/>
  <c r="B44" i="10"/>
  <c r="B78" i="10"/>
  <c r="B24" i="10"/>
  <c r="B64" i="10"/>
  <c r="B77" i="10"/>
  <c r="B69" i="10"/>
  <c r="B17" i="10"/>
  <c r="B53" i="10"/>
  <c r="B27" i="10"/>
  <c r="B67" i="10"/>
  <c r="A6" i="10"/>
  <c r="A5" i="10"/>
  <c r="A7" i="10"/>
  <c r="A10" i="10"/>
  <c r="A93" i="10"/>
  <c r="A46" i="10"/>
  <c r="A55" i="10"/>
  <c r="A25" i="10"/>
  <c r="A9" i="10"/>
  <c r="A28" i="10"/>
  <c r="A13" i="10"/>
  <c r="A37" i="10"/>
  <c r="A68" i="10"/>
  <c r="A52" i="10"/>
  <c r="A59" i="10"/>
  <c r="A40" i="10"/>
  <c r="A79" i="10"/>
  <c r="A70" i="10"/>
  <c r="A26" i="10"/>
  <c r="A36" i="10"/>
  <c r="A74" i="10"/>
  <c r="A12" i="10"/>
  <c r="A69" i="10"/>
  <c r="A33" i="10"/>
  <c r="A17" i="10"/>
  <c r="A15" i="10"/>
  <c r="A94" i="10"/>
  <c r="A86" i="10"/>
  <c r="A76" i="10"/>
  <c r="A24" i="10"/>
  <c r="A8" i="10"/>
  <c r="A85" i="10"/>
  <c r="A32" i="10"/>
  <c r="A16" i="10"/>
  <c r="A23" i="10"/>
  <c r="A84" i="10"/>
  <c r="A39" i="10"/>
  <c r="A43" i="10"/>
  <c r="A89" i="10"/>
  <c r="A80" i="10"/>
  <c r="A87" i="10"/>
  <c r="A53" i="10"/>
  <c r="A82" i="10"/>
  <c r="A58" i="10"/>
  <c r="A66" i="10"/>
  <c r="A27" i="10"/>
  <c r="A11" i="10"/>
  <c r="A47" i="10"/>
  <c r="A50" i="10"/>
  <c r="A65" i="10"/>
  <c r="A63" i="10"/>
  <c r="A62" i="10"/>
  <c r="A81" i="10"/>
  <c r="A77" i="10"/>
  <c r="A71" i="10"/>
  <c r="A19" i="10"/>
  <c r="A73" i="10"/>
  <c r="A92" i="10"/>
  <c r="A51" i="10"/>
  <c r="A41" i="10"/>
  <c r="A83" i="10"/>
  <c r="A67" i="10"/>
  <c r="A30" i="10"/>
  <c r="A44" i="10"/>
  <c r="A22" i="10"/>
  <c r="A48" i="10"/>
  <c r="A54" i="10"/>
  <c r="A38" i="10"/>
  <c r="A91" i="10"/>
  <c r="A42" i="10"/>
  <c r="A29" i="10"/>
  <c r="A20" i="10"/>
  <c r="A61" i="10"/>
  <c r="A45" i="10"/>
  <c r="A64" i="10"/>
  <c r="A56" i="10"/>
  <c r="A34" i="10"/>
  <c r="A88" i="10"/>
  <c r="A72" i="10"/>
  <c r="A49" i="10"/>
  <c r="A31" i="10"/>
  <c r="A14" i="10"/>
  <c r="A35" i="10"/>
  <c r="A57" i="10"/>
  <c r="A60" i="10"/>
  <c r="A18" i="10"/>
  <c r="A78" i="10"/>
  <c r="A21" i="10"/>
  <c r="A90" i="10"/>
  <c r="A75" i="10"/>
</calcChain>
</file>

<file path=xl/sharedStrings.xml><?xml version="1.0" encoding="utf-8"?>
<sst xmlns="http://schemas.openxmlformats.org/spreadsheetml/2006/main" count="214" uniqueCount="145">
  <si>
    <t>性別</t>
    <rPh sb="0" eb="2">
      <t>セイベツ</t>
    </rPh>
    <phoneticPr fontId="1"/>
  </si>
  <si>
    <t>男</t>
    <rPh sb="0" eb="1">
      <t>オトコ</t>
    </rPh>
    <phoneticPr fontId="1"/>
  </si>
  <si>
    <t>女</t>
    <rPh sb="0" eb="1">
      <t>オンナ</t>
    </rPh>
    <phoneticPr fontId="1"/>
  </si>
  <si>
    <t>例</t>
    <rPh sb="0" eb="1">
      <t>レイ</t>
    </rPh>
    <phoneticPr fontId="1"/>
  </si>
  <si>
    <t>続柄</t>
    <rPh sb="0" eb="2">
      <t>ゾクガラ</t>
    </rPh>
    <phoneticPr fontId="1"/>
  </si>
  <si>
    <t>電話番号</t>
    <rPh sb="0" eb="2">
      <t>デンワ</t>
    </rPh>
    <rPh sb="2" eb="4">
      <t>バンゴウ</t>
    </rPh>
    <phoneticPr fontId="1"/>
  </si>
  <si>
    <t>男</t>
  </si>
  <si>
    <t>06-6271-0110</t>
    <phoneticPr fontId="1"/>
  </si>
  <si>
    <t>父</t>
    <rPh sb="0" eb="1">
      <t>チチ</t>
    </rPh>
    <phoneticPr fontId="1"/>
  </si>
  <si>
    <t>フリガナ</t>
    <phoneticPr fontId="1"/>
  </si>
  <si>
    <t>合計</t>
    <rPh sb="0" eb="2">
      <t>ゴウケイ</t>
    </rPh>
    <phoneticPr fontId="1"/>
  </si>
  <si>
    <t>生年月日</t>
    <rPh sb="0" eb="4">
      <t>セイネンガッピ</t>
    </rPh>
    <phoneticPr fontId="1"/>
  </si>
  <si>
    <t>～</t>
    <phoneticPr fontId="1"/>
  </si>
  <si>
    <t>泊</t>
    <rPh sb="0" eb="1">
      <t>ハク</t>
    </rPh>
    <phoneticPr fontId="1"/>
  </si>
  <si>
    <t>ホテル名</t>
    <rPh sb="3" eb="4">
      <t>メイ</t>
    </rPh>
    <phoneticPr fontId="1"/>
  </si>
  <si>
    <t>緊急連絡先</t>
    <phoneticPr fontId="1"/>
  </si>
  <si>
    <t>氏名</t>
    <rPh sb="0" eb="2">
      <t>シメイ</t>
    </rPh>
    <phoneticPr fontId="1"/>
  </si>
  <si>
    <t>症状が出た場合
の治療薬を
お持ちですか</t>
    <rPh sb="0" eb="2">
      <t>ショウジョウ</t>
    </rPh>
    <rPh sb="3" eb="4">
      <t>デ</t>
    </rPh>
    <rPh sb="5" eb="7">
      <t>バアイ</t>
    </rPh>
    <rPh sb="9" eb="12">
      <t>チリョウヤク</t>
    </rPh>
    <rPh sb="15" eb="16">
      <t>モ</t>
    </rPh>
    <phoneticPr fontId="1"/>
  </si>
  <si>
    <t>No.</t>
    <phoneticPr fontId="1"/>
  </si>
  <si>
    <t>食物アレルギー
の有無</t>
    <rPh sb="0" eb="2">
      <t>ショクモツ</t>
    </rPh>
    <rPh sb="9" eb="11">
      <t>ウム</t>
    </rPh>
    <phoneticPr fontId="1"/>
  </si>
  <si>
    <r>
      <rPr>
        <b/>
        <sz val="8"/>
        <color theme="1"/>
        <rFont val="Meiryo UI"/>
        <family val="3"/>
        <charset val="128"/>
      </rPr>
      <t>出発時</t>
    </r>
    <r>
      <rPr>
        <b/>
        <sz val="9"/>
        <color theme="1"/>
        <rFont val="Meiryo UI"/>
        <family val="3"/>
        <charset val="128"/>
      </rPr>
      <t xml:space="preserve">
年齢</t>
    </r>
    <rPh sb="0" eb="3">
      <t>シュッパツジ</t>
    </rPh>
    <rPh sb="4" eb="6">
      <t>ネンレイ</t>
    </rPh>
    <phoneticPr fontId="1"/>
  </si>
  <si>
    <t>その他、注意事項やご要望など</t>
    <rPh sb="2" eb="3">
      <t>タ</t>
    </rPh>
    <rPh sb="4" eb="6">
      <t>チュウイ</t>
    </rPh>
    <rPh sb="6" eb="8">
      <t>ジコウ</t>
    </rPh>
    <rPh sb="10" eb="12">
      <t>ヨウボウ</t>
    </rPh>
    <phoneticPr fontId="1"/>
  </si>
  <si>
    <t>卵アレルギー：つなぎの利用も不可
えびアレルギー：出汁の利用は可</t>
    <phoneticPr fontId="1"/>
  </si>
  <si>
    <t>氏名（フリガナ）</t>
    <rPh sb="0" eb="2">
      <t>シメイ</t>
    </rPh>
    <phoneticPr fontId="1"/>
  </si>
  <si>
    <t>【選択】
・定期的に通院中
・1年以上通院なし</t>
    <rPh sb="1" eb="3">
      <t>センタク</t>
    </rPh>
    <rPh sb="16" eb="17">
      <t>ネン</t>
    </rPh>
    <rPh sb="17" eb="19">
      <t>イジョウ</t>
    </rPh>
    <rPh sb="19" eb="21">
      <t>ツウイン</t>
    </rPh>
    <phoneticPr fontId="1"/>
  </si>
  <si>
    <t>【選択】
あり　飲み薬/注射
なし</t>
    <rPh sb="1" eb="3">
      <t>センタク</t>
    </rPh>
    <rPh sb="12" eb="14">
      <t>チュウシャ</t>
    </rPh>
    <phoneticPr fontId="1"/>
  </si>
  <si>
    <t>【選択】
あり
なし</t>
    <rPh sb="1" eb="3">
      <t>センタク</t>
    </rPh>
    <phoneticPr fontId="1"/>
  </si>
  <si>
    <t>アナフィラキシー
ショックを起こした
ことがありますか</t>
    <rPh sb="0" eb="2">
      <t>カコ</t>
    </rPh>
    <rPh sb="17" eb="18">
      <t>オ</t>
    </rPh>
    <phoneticPr fontId="1"/>
  </si>
  <si>
    <t>・成分表の提示
・個別メニュー
・対応は不要</t>
    <rPh sb="1" eb="4">
      <t>セイブンヒョウ</t>
    </rPh>
    <rPh sb="5" eb="7">
      <t>テイジ</t>
    </rPh>
    <rPh sb="17" eb="19">
      <t>タイオウ</t>
    </rPh>
    <rPh sb="20" eb="22">
      <t>フヨウ</t>
    </rPh>
    <phoneticPr fontId="1"/>
  </si>
  <si>
    <t>CXL日</t>
    <rPh sb="3" eb="4">
      <t>ビ</t>
    </rPh>
    <phoneticPr fontId="1"/>
  </si>
  <si>
    <t>現在、医師に食物
アレルギーと診断され
通院していますか</t>
    <rPh sb="0" eb="2">
      <t>ゲンザイ</t>
    </rPh>
    <rPh sb="3" eb="5">
      <t>イシ</t>
    </rPh>
    <rPh sb="6" eb="8">
      <t>ショクモツ</t>
    </rPh>
    <rPh sb="15" eb="17">
      <t>シンダン</t>
    </rPh>
    <rPh sb="20" eb="22">
      <t>ツウイン</t>
    </rPh>
    <phoneticPr fontId="1"/>
  </si>
  <si>
    <t>アレルギー食材について、具体的にご記入ください</t>
    <rPh sb="5" eb="7">
      <t>ショクザイ</t>
    </rPh>
    <rPh sb="12" eb="15">
      <t>グタイテキ</t>
    </rPh>
    <rPh sb="17" eb="19">
      <t>キニュウショクザイグタイテキキニュウ</t>
    </rPh>
    <phoneticPr fontId="1"/>
  </si>
  <si>
    <t>ご希望の対応を
選択、または
ご記入ください</t>
    <rPh sb="1" eb="3">
      <t>キボウ</t>
    </rPh>
    <rPh sb="4" eb="6">
      <t>タイオウ</t>
    </rPh>
    <rPh sb="8" eb="10">
      <t>センタク</t>
    </rPh>
    <rPh sb="16" eb="18">
      <t>キニュウ</t>
    </rPh>
    <phoneticPr fontId="1"/>
  </si>
  <si>
    <t>食物アレルギー
調査票</t>
    <rPh sb="0" eb="2">
      <t>ショクモツ</t>
    </rPh>
    <rPh sb="8" eb="11">
      <t>チョウサヒョウ</t>
    </rPh>
    <phoneticPr fontId="1"/>
  </si>
  <si>
    <t>〇</t>
    <phoneticPr fontId="1"/>
  </si>
  <si>
    <t>日程</t>
    <rPh sb="0" eb="2">
      <t>ニッテイ</t>
    </rPh>
    <phoneticPr fontId="1"/>
  </si>
  <si>
    <t>セイ</t>
    <phoneticPr fontId="1"/>
  </si>
  <si>
    <t>メイ</t>
    <phoneticPr fontId="1"/>
  </si>
  <si>
    <t>朝
食</t>
    <rPh sb="0" eb="1">
      <t>アサ</t>
    </rPh>
    <rPh sb="2" eb="3">
      <t>ショク</t>
    </rPh>
    <phoneticPr fontId="1"/>
  </si>
  <si>
    <t>昼
食</t>
    <rPh sb="0" eb="1">
      <t>ヒル</t>
    </rPh>
    <rPh sb="2" eb="3">
      <t>ショク</t>
    </rPh>
    <phoneticPr fontId="1"/>
  </si>
  <si>
    <t>夕
食</t>
    <rPh sb="0" eb="1">
      <t>ユウ</t>
    </rPh>
    <rPh sb="2" eb="3">
      <t>ショク</t>
    </rPh>
    <phoneticPr fontId="1"/>
  </si>
  <si>
    <t>男</t>
    <phoneticPr fontId="1"/>
  </si>
  <si>
    <t>シングル</t>
    <phoneticPr fontId="1"/>
  </si>
  <si>
    <t>チーム名</t>
    <rPh sb="3" eb="4">
      <t>メイ</t>
    </rPh>
    <phoneticPr fontId="1"/>
  </si>
  <si>
    <t>客室タイプ</t>
    <rPh sb="0" eb="2">
      <t>キャクシツ</t>
    </rPh>
    <phoneticPr fontId="1"/>
  </si>
  <si>
    <t>なし</t>
    <phoneticPr fontId="1"/>
  </si>
  <si>
    <t>・本調査は、「食物アレルギー」に関するものであり、「好き嫌い」の調査ではありません。    
・複数の原材料に亘って食物アレルギーがある場合や、アレルギーの程度によっては対応できない場合がございます。対応できない場合は、食事無しもしくは持ち込み対応にて各施設と調整させていただきます。 　 
・本調査は、宿泊施設、食事提供施設におけるお客様の食の安全を確保することを目的としています。その他の目的に使用することは一切ありません。</t>
    <phoneticPr fontId="1"/>
  </si>
  <si>
    <t>ツイン</t>
    <phoneticPr fontId="1"/>
  </si>
  <si>
    <t>計</t>
    <rPh sb="0" eb="1">
      <t>ケイ</t>
    </rPh>
    <phoneticPr fontId="1"/>
  </si>
  <si>
    <t>和室</t>
    <rPh sb="0" eb="2">
      <t>ワシツ</t>
    </rPh>
    <phoneticPr fontId="1"/>
  </si>
  <si>
    <t>おまかせ</t>
    <phoneticPr fontId="1"/>
  </si>
  <si>
    <t>当社記入欄</t>
    <rPh sb="0" eb="5">
      <t>トウシャキニュウラン</t>
    </rPh>
    <phoneticPr fontId="1"/>
  </si>
  <si>
    <t>〇</t>
  </si>
  <si>
    <t>食事</t>
    <rPh sb="0" eb="2">
      <t>ショクジ</t>
    </rPh>
    <phoneticPr fontId="1"/>
  </si>
  <si>
    <t>〇</t>
    <phoneticPr fontId="1"/>
  </si>
  <si>
    <t>第58回 西日本6人制ホッケー選手権大会</t>
    <rPh sb="0" eb="1">
      <t>ダイ</t>
    </rPh>
    <rPh sb="3" eb="4">
      <t>カイ</t>
    </rPh>
    <rPh sb="5" eb="8">
      <t>ニシニホン</t>
    </rPh>
    <rPh sb="9" eb="11">
      <t>ニンセイ</t>
    </rPh>
    <rPh sb="15" eb="18">
      <t>センシュケン</t>
    </rPh>
    <rPh sb="18" eb="20">
      <t>タイカイ</t>
    </rPh>
    <phoneticPr fontId="19"/>
  </si>
  <si>
    <t>エクセルに入力されるお客様へのご案内です。</t>
    <rPh sb="5" eb="7">
      <t>ニュウリョク</t>
    </rPh>
    <rPh sb="11" eb="13">
      <t>キャクサマ</t>
    </rPh>
    <rPh sb="16" eb="18">
      <t>アンナイ</t>
    </rPh>
    <phoneticPr fontId="19"/>
  </si>
  <si>
    <t>ご宿泊・お弁当　申込書</t>
    <rPh sb="1" eb="3">
      <t>シュクハク</t>
    </rPh>
    <rPh sb="5" eb="7">
      <t>ベントウ</t>
    </rPh>
    <rPh sb="8" eb="11">
      <t>モウシコミショ</t>
    </rPh>
    <phoneticPr fontId="19"/>
  </si>
  <si>
    <t>この色のセルは、選択式になっております。該当される場合は選択お願いします。</t>
    <rPh sb="2" eb="3">
      <t>イロ</t>
    </rPh>
    <rPh sb="8" eb="11">
      <t>センタクシキ</t>
    </rPh>
    <phoneticPr fontId="19"/>
  </si>
  <si>
    <t>株式会社ヤングリゾート　宛</t>
    <rPh sb="0" eb="4">
      <t>カブシキガイシャ</t>
    </rPh>
    <rPh sb="12" eb="13">
      <t>ア</t>
    </rPh>
    <phoneticPr fontId="19"/>
  </si>
  <si>
    <t>　　　FAX番号</t>
    <rPh sb="6" eb="8">
      <t>バンゴウ</t>
    </rPh>
    <phoneticPr fontId="19"/>
  </si>
  <si>
    <t>06-7639-2820</t>
    <phoneticPr fontId="19"/>
  </si>
  <si>
    <t>　　　メールアドレス</t>
    <phoneticPr fontId="19"/>
  </si>
  <si>
    <t>toiawase-hockey@young-resort.co.jp</t>
    <phoneticPr fontId="19"/>
  </si>
  <si>
    <t>フリガナ</t>
    <phoneticPr fontId="19"/>
  </si>
  <si>
    <t>ヤングホッケーブ</t>
    <phoneticPr fontId="19"/>
  </si>
  <si>
    <t>選択して下さい</t>
  </si>
  <si>
    <t>チーム名</t>
    <rPh sb="3" eb="4">
      <t>メイ</t>
    </rPh>
    <phoneticPr fontId="19"/>
  </si>
  <si>
    <t>ヤング杖球部</t>
    <phoneticPr fontId="19"/>
  </si>
  <si>
    <t>カテゴリー</t>
    <phoneticPr fontId="19"/>
  </si>
  <si>
    <t>マスターズ</t>
    <phoneticPr fontId="19"/>
  </si>
  <si>
    <t>一般</t>
    <rPh sb="0" eb="2">
      <t>イッパン</t>
    </rPh>
    <phoneticPr fontId="19"/>
  </si>
  <si>
    <t>高校</t>
    <rPh sb="0" eb="2">
      <t>コウコウ</t>
    </rPh>
    <phoneticPr fontId="19"/>
  </si>
  <si>
    <t>中学3年</t>
    <rPh sb="0" eb="2">
      <t>チュウガク</t>
    </rPh>
    <rPh sb="3" eb="4">
      <t>ネン</t>
    </rPh>
    <phoneticPr fontId="19"/>
  </si>
  <si>
    <t>中学1部</t>
    <rPh sb="0" eb="2">
      <t>チュウガク</t>
    </rPh>
    <rPh sb="3" eb="4">
      <t>ブ</t>
    </rPh>
    <phoneticPr fontId="19"/>
  </si>
  <si>
    <t>　</t>
  </si>
  <si>
    <t>中学2部</t>
    <rPh sb="0" eb="2">
      <t>チュウガク</t>
    </rPh>
    <rPh sb="3" eb="4">
      <t>ブ</t>
    </rPh>
    <phoneticPr fontId="19"/>
  </si>
  <si>
    <t>小学1部</t>
    <rPh sb="0" eb="2">
      <t>ショウガク</t>
    </rPh>
    <rPh sb="3" eb="4">
      <t>ブ</t>
    </rPh>
    <phoneticPr fontId="19"/>
  </si>
  <si>
    <t>小学2部</t>
    <rPh sb="0" eb="2">
      <t>ショウガク</t>
    </rPh>
    <rPh sb="3" eb="4">
      <t>ブ</t>
    </rPh>
    <phoneticPr fontId="19"/>
  </si>
  <si>
    <t>小学低学年</t>
    <rPh sb="0" eb="2">
      <t>ショウガク</t>
    </rPh>
    <rPh sb="2" eb="5">
      <t>テイガクネン</t>
    </rPh>
    <phoneticPr fontId="19"/>
  </si>
  <si>
    <t>申込責任者</t>
    <rPh sb="0" eb="5">
      <t>モウシコミセキニンシャ</t>
    </rPh>
    <phoneticPr fontId="19"/>
  </si>
  <si>
    <t>ヤング　タロウ</t>
    <phoneticPr fontId="19"/>
  </si>
  <si>
    <t>TEL</t>
    <phoneticPr fontId="19"/>
  </si>
  <si>
    <t>FAX</t>
    <phoneticPr fontId="19"/>
  </si>
  <si>
    <t>お名前</t>
    <rPh sb="1" eb="3">
      <t>ナマエ</t>
    </rPh>
    <phoneticPr fontId="19"/>
  </si>
  <si>
    <t>ヤング　太郎</t>
    <rPh sb="4" eb="6">
      <t>タロウ</t>
    </rPh>
    <phoneticPr fontId="19"/>
  </si>
  <si>
    <t>06-6271-0110</t>
    <phoneticPr fontId="19"/>
  </si>
  <si>
    <t>携帯番号</t>
    <rPh sb="0" eb="4">
      <t>ケイタイバンゴウ</t>
    </rPh>
    <phoneticPr fontId="19"/>
  </si>
  <si>
    <t>090-1111-2222</t>
    <phoneticPr fontId="19"/>
  </si>
  <si>
    <t>生年月日</t>
    <rPh sb="0" eb="4">
      <t>セイネンガッピ</t>
    </rPh>
    <phoneticPr fontId="19"/>
  </si>
  <si>
    <t>メール
アドレス</t>
    <phoneticPr fontId="19"/>
  </si>
  <si>
    <t>利用交通機関</t>
    <rPh sb="0" eb="2">
      <t>リヨウ</t>
    </rPh>
    <rPh sb="2" eb="6">
      <t>コウツウキカン</t>
    </rPh>
    <phoneticPr fontId="19"/>
  </si>
  <si>
    <t>公共交通機関</t>
    <rPh sb="0" eb="2">
      <t>コウキョウ</t>
    </rPh>
    <rPh sb="2" eb="6">
      <t>コウツウキカン</t>
    </rPh>
    <phoneticPr fontId="19"/>
  </si>
  <si>
    <t>乗用車乗り合わせ</t>
    <rPh sb="0" eb="3">
      <t>ジョウヨウシャ</t>
    </rPh>
    <rPh sb="3" eb="4">
      <t>ノ</t>
    </rPh>
    <rPh sb="5" eb="6">
      <t>ア</t>
    </rPh>
    <phoneticPr fontId="19"/>
  </si>
  <si>
    <t>チームバス</t>
    <phoneticPr fontId="19"/>
  </si>
  <si>
    <t>その他</t>
    <rPh sb="2" eb="3">
      <t>タ</t>
    </rPh>
    <phoneticPr fontId="19"/>
  </si>
  <si>
    <t>交 通 手 配</t>
    <rPh sb="0" eb="1">
      <t>コウ</t>
    </rPh>
    <rPh sb="2" eb="3">
      <t>ツウ</t>
    </rPh>
    <rPh sb="4" eb="5">
      <t>テ</t>
    </rPh>
    <rPh sb="6" eb="7">
      <t>ハイ</t>
    </rPh>
    <phoneticPr fontId="19"/>
  </si>
  <si>
    <t>希望する</t>
    <rPh sb="0" eb="2">
      <t>キボウ</t>
    </rPh>
    <phoneticPr fontId="19"/>
  </si>
  <si>
    <t>（出発地）</t>
    <rPh sb="1" eb="4">
      <t>シュッパツチ</t>
    </rPh>
    <phoneticPr fontId="19"/>
  </si>
  <si>
    <t>名古屋市</t>
    <rPh sb="0" eb="4">
      <t>ナゴヤシ</t>
    </rPh>
    <phoneticPr fontId="19"/>
  </si>
  <si>
    <t>（希望手段）</t>
    <rPh sb="1" eb="3">
      <t>キボウ</t>
    </rPh>
    <rPh sb="3" eb="5">
      <t>シュダン</t>
    </rPh>
    <phoneticPr fontId="19"/>
  </si>
  <si>
    <t>希望しない</t>
    <rPh sb="0" eb="2">
      <t>キボウ</t>
    </rPh>
    <phoneticPr fontId="19"/>
  </si>
  <si>
    <t>宿 泊 申 込</t>
    <rPh sb="0" eb="1">
      <t>ヤド</t>
    </rPh>
    <rPh sb="2" eb="3">
      <t>ハク</t>
    </rPh>
    <rPh sb="4" eb="5">
      <t>サル</t>
    </rPh>
    <rPh sb="6" eb="7">
      <t>コミ</t>
    </rPh>
    <phoneticPr fontId="19"/>
  </si>
  <si>
    <t>ホテル希望</t>
    <rPh sb="3" eb="5">
      <t>キボウ</t>
    </rPh>
    <phoneticPr fontId="19"/>
  </si>
  <si>
    <t>第一希望</t>
    <rPh sb="0" eb="2">
      <t>ダイイチ</t>
    </rPh>
    <rPh sb="2" eb="4">
      <t>キボウ</t>
    </rPh>
    <phoneticPr fontId="19"/>
  </si>
  <si>
    <t>第二希望</t>
    <rPh sb="0" eb="2">
      <t>ダイニ</t>
    </rPh>
    <rPh sb="2" eb="4">
      <t>キボウ</t>
    </rPh>
    <phoneticPr fontId="19"/>
  </si>
  <si>
    <t>第三希望</t>
    <rPh sb="0" eb="2">
      <t>ダイサン</t>
    </rPh>
    <rPh sb="2" eb="4">
      <t>キボウ</t>
    </rPh>
    <phoneticPr fontId="19"/>
  </si>
  <si>
    <t>日　程</t>
    <phoneticPr fontId="19"/>
  </si>
  <si>
    <t>~</t>
    <phoneticPr fontId="19"/>
  </si>
  <si>
    <t>泊</t>
    <rPh sb="0" eb="1">
      <t>ハク</t>
    </rPh>
    <phoneticPr fontId="19"/>
  </si>
  <si>
    <t>人　数</t>
    <rPh sb="0" eb="1">
      <t>ヒト</t>
    </rPh>
    <rPh sb="2" eb="3">
      <t>カズ</t>
    </rPh>
    <phoneticPr fontId="19"/>
  </si>
  <si>
    <t>選手/男性</t>
    <rPh sb="0" eb="2">
      <t>センシュ</t>
    </rPh>
    <rPh sb="3" eb="5">
      <t>ダンセイ</t>
    </rPh>
    <phoneticPr fontId="19"/>
  </si>
  <si>
    <t>選手/女性</t>
    <rPh sb="0" eb="2">
      <t>センシュ</t>
    </rPh>
    <rPh sb="3" eb="5">
      <t>ジョセイ</t>
    </rPh>
    <phoneticPr fontId="19"/>
  </si>
  <si>
    <t>監督</t>
    <rPh sb="0" eb="2">
      <t>カントク</t>
    </rPh>
    <phoneticPr fontId="19"/>
  </si>
  <si>
    <t>コーチ</t>
    <phoneticPr fontId="19"/>
  </si>
  <si>
    <t>宿泊者合計</t>
    <rPh sb="0" eb="2">
      <t>シュクハク</t>
    </rPh>
    <rPh sb="2" eb="3">
      <t>シャ</t>
    </rPh>
    <rPh sb="3" eb="5">
      <t>ゴウケイ</t>
    </rPh>
    <phoneticPr fontId="19"/>
  </si>
  <si>
    <t>名</t>
    <rPh sb="0" eb="1">
      <t>メイ</t>
    </rPh>
    <phoneticPr fontId="19"/>
  </si>
  <si>
    <t>希望部屋タイプ
/室数</t>
    <rPh sb="0" eb="2">
      <t>キボウ</t>
    </rPh>
    <rPh sb="2" eb="4">
      <t>ヘヤ</t>
    </rPh>
    <rPh sb="9" eb="11">
      <t>シツスウ</t>
    </rPh>
    <phoneticPr fontId="19"/>
  </si>
  <si>
    <t>シングル</t>
    <phoneticPr fontId="19"/>
  </si>
  <si>
    <t>室</t>
    <rPh sb="0" eb="1">
      <t>シツ</t>
    </rPh>
    <phoneticPr fontId="19"/>
  </si>
  <si>
    <t>ツイン</t>
    <phoneticPr fontId="19"/>
  </si>
  <si>
    <t>おまかせ</t>
    <phoneticPr fontId="19"/>
  </si>
  <si>
    <r>
      <t xml:space="preserve">食　事
</t>
    </r>
    <r>
      <rPr>
        <sz val="10"/>
        <color theme="1"/>
        <rFont val="Meiryo UI"/>
        <family val="3"/>
        <charset val="128"/>
      </rPr>
      <t>〇をつけて下さい</t>
    </r>
    <rPh sb="0" eb="1">
      <t>ショク</t>
    </rPh>
    <rPh sb="2" eb="3">
      <t>コト</t>
    </rPh>
    <rPh sb="9" eb="10">
      <t>クダ</t>
    </rPh>
    <phoneticPr fontId="19"/>
  </si>
  <si>
    <t>素泊まり</t>
    <rPh sb="0" eb="2">
      <t>スド</t>
    </rPh>
    <phoneticPr fontId="19"/>
  </si>
  <si>
    <t>朝食付</t>
    <rPh sb="0" eb="3">
      <t>チョウショクツ</t>
    </rPh>
    <phoneticPr fontId="19"/>
  </si>
  <si>
    <t>夕朝食付</t>
    <rPh sb="0" eb="3">
      <t>ユウチョウショク</t>
    </rPh>
    <rPh sb="3" eb="4">
      <t>ツ</t>
    </rPh>
    <phoneticPr fontId="19"/>
  </si>
  <si>
    <t>お弁当手配</t>
    <rPh sb="1" eb="3">
      <t>ベントウ</t>
    </rPh>
    <rPh sb="3" eb="5">
      <t>テハイ</t>
    </rPh>
    <phoneticPr fontId="19"/>
  </si>
  <si>
    <t>3/23（土）</t>
    <rPh sb="5" eb="6">
      <t>ツチ</t>
    </rPh>
    <phoneticPr fontId="19"/>
  </si>
  <si>
    <t>3/24（土）</t>
    <rPh sb="5" eb="6">
      <t>ツチ</t>
    </rPh>
    <phoneticPr fontId="19"/>
  </si>
  <si>
    <t>3/25（土）</t>
    <rPh sb="5" eb="6">
      <t>ツチ</t>
    </rPh>
    <phoneticPr fontId="19"/>
  </si>
  <si>
    <t>3/26（土）</t>
    <rPh sb="5" eb="6">
      <t>ツチ</t>
    </rPh>
    <phoneticPr fontId="19"/>
  </si>
  <si>
    <t>3/27（土）</t>
    <rPh sb="5" eb="6">
      <t>ツチ</t>
    </rPh>
    <phoneticPr fontId="19"/>
  </si>
  <si>
    <t>個</t>
    <rPh sb="0" eb="1">
      <t>コ</t>
    </rPh>
    <phoneticPr fontId="19"/>
  </si>
  <si>
    <t>◆旅行企画・実施</t>
    <rPh sb="1" eb="5">
      <t>リョコウキカク</t>
    </rPh>
    <rPh sb="6" eb="8">
      <t>ジッシ</t>
    </rPh>
    <phoneticPr fontId="19"/>
  </si>
  <si>
    <t>株式会社ヤングリゾート</t>
    <rPh sb="0" eb="4">
      <t>カブシキガイシャ</t>
    </rPh>
    <phoneticPr fontId="19"/>
  </si>
  <si>
    <t>西日本ホッケー選手権大会係　　担当：横山・小林</t>
    <rPh sb="0" eb="3">
      <t>ニシニホン</t>
    </rPh>
    <rPh sb="7" eb="10">
      <t>センシュケン</t>
    </rPh>
    <rPh sb="10" eb="12">
      <t>タイカイ</t>
    </rPh>
    <rPh sb="12" eb="13">
      <t>カカリ</t>
    </rPh>
    <rPh sb="15" eb="17">
      <t>タントウ</t>
    </rPh>
    <rPh sb="18" eb="20">
      <t>ヨコヤマ</t>
    </rPh>
    <rPh sb="21" eb="23">
      <t>コバヤシ</t>
    </rPh>
    <phoneticPr fontId="19"/>
  </si>
  <si>
    <t>大阪府知事登録旅行業　第2-1625 / (一社) 全国旅行業協会会員 / 総合旅行業務取扱管理者：阿部　道弘</t>
    <rPh sb="0" eb="2">
      <t>オオサカ</t>
    </rPh>
    <rPh sb="2" eb="5">
      <t>フチジ</t>
    </rPh>
    <rPh sb="5" eb="7">
      <t>トウロク</t>
    </rPh>
    <rPh sb="7" eb="9">
      <t>リョコウ</t>
    </rPh>
    <rPh sb="9" eb="10">
      <t>ギョウ</t>
    </rPh>
    <rPh sb="11" eb="12">
      <t>ダイ</t>
    </rPh>
    <rPh sb="22" eb="24">
      <t>イッシャ</t>
    </rPh>
    <rPh sb="38" eb="44">
      <t>ソウゴウリョコウギョウム</t>
    </rPh>
    <rPh sb="44" eb="49">
      <t>トリアツカイカンリシャ</t>
    </rPh>
    <rPh sb="50" eb="52">
      <t>ア</t>
    </rPh>
    <rPh sb="53" eb="55">
      <t>ミチヒロ</t>
    </rPh>
    <phoneticPr fontId="19"/>
  </si>
  <si>
    <t>〒541-0052　大阪府大阪市中央区安土町2-3-13　大阪国際ビルディング23階</t>
    <rPh sb="10" eb="22">
      <t>541-0052</t>
    </rPh>
    <rPh sb="29" eb="31">
      <t>オオサカ</t>
    </rPh>
    <rPh sb="31" eb="33">
      <t>コクサイ</t>
    </rPh>
    <rPh sb="41" eb="42">
      <t>カイ</t>
    </rPh>
    <phoneticPr fontId="19"/>
  </si>
  <si>
    <t>TEL：06-6271-0110　営業時間【平日】10：00~19：00　【土日祝】休み</t>
    <rPh sb="17" eb="21">
      <t>エイギョウジカン</t>
    </rPh>
    <rPh sb="22" eb="24">
      <t>ヘイジツ</t>
    </rPh>
    <rPh sb="38" eb="41">
      <t>ドニチシュク</t>
    </rPh>
    <rPh sb="42" eb="43">
      <t>ヤス</t>
    </rPh>
    <phoneticPr fontId="19"/>
  </si>
  <si>
    <t>~</t>
    <phoneticPr fontId="1"/>
  </si>
  <si>
    <t>&lt;食物アレルギーについて＞
「あり」と回答された方は「食物アレルギー調査票」に
詳細をご入力ください</t>
    <rPh sb="1" eb="3">
      <t>ショクモツ</t>
    </rPh>
    <rPh sb="20" eb="22">
      <t>カイトウ</t>
    </rPh>
    <rPh sb="25" eb="26">
      <t>カタ</t>
    </rPh>
    <rPh sb="28" eb="30">
      <t>ショクモツ</t>
    </rPh>
    <rPh sb="35" eb="38">
      <t>チョウサヒョウ</t>
    </rPh>
    <rPh sb="41" eb="43">
      <t>ショウサイ</t>
    </rPh>
    <rPh sb="45" eb="47">
      <t>ニュウリョク</t>
    </rPh>
    <phoneticPr fontId="1"/>
  </si>
  <si>
    <t>06-6271-0071</t>
    <phoneticPr fontId="1"/>
  </si>
  <si>
    <t>緊急連絡先　氏名</t>
    <rPh sb="6" eb="8">
      <t>シメイ</t>
    </rPh>
    <phoneticPr fontId="1"/>
  </si>
  <si>
    <t>この色のセルは、入力例です。チーム情報を入力し直してください。</t>
    <rPh sb="2" eb="3">
      <t>イロ</t>
    </rPh>
    <rPh sb="8" eb="10">
      <t>ニュウリョク</t>
    </rPh>
    <rPh sb="10" eb="11">
      <t>レイ</t>
    </rPh>
    <rPh sb="17" eb="19">
      <t>ジョウホウ</t>
    </rPh>
    <rPh sb="20" eb="22">
      <t>ニュウリョク</t>
    </rPh>
    <rPh sb="23" eb="24">
      <t>ナオ</t>
    </rPh>
    <phoneticPr fontId="19"/>
  </si>
  <si>
    <t>お弁当だけの場合もこの申込書でお申込みください。</t>
    <rPh sb="1" eb="3">
      <t>ベントウ</t>
    </rPh>
    <rPh sb="6" eb="8">
      <t>バアイ</t>
    </rPh>
    <rPh sb="11" eb="14">
      <t>モウシコミショ</t>
    </rPh>
    <rPh sb="16" eb="18">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</si>
</sst>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yyyy/m/d\(aaa\)"/>
    <numFmt numFmtId="178" formatCode=";;;@"/>
    <numFmt numFmtId="179" formatCode="m/d\(aaa\)"/>
    <numFmt numFmtId="180" formatCode="yyyy/m/d\(aaa\);;"/>
    <numFmt numFmtId="181" formatCode="yy/m/d\(aaa\)"/>
    <numFmt numFmtId="182" formatCode="yyyy&quot;年&quot;m&quot;月&quot;d&quot;日&quot;\(aaa\)"/>
  </numFmts>
  <fonts count="27" x14ac:knownFonts="1">
    <font>
      <sz val="11"/>
      <color theme="1"/>
      <name val="ＭＳ Ｐゴシック"/>
      <family val="2"/>
      <charset val="128"/>
    </font>
    <font>
      <sz val="6"/>
      <name val="ＭＳ Ｐゴシック"/>
      <family val="2"/>
      <charset val="128"/>
    </font>
    <font>
      <sz val="11"/>
      <color theme="1"/>
      <name val="Meiryo UI"/>
      <family val="3"/>
      <charset val="128"/>
    </font>
    <font>
      <sz val="12"/>
      <color theme="1"/>
      <name val="Meiryo UI"/>
      <family val="3"/>
      <charset val="128"/>
    </font>
    <font>
      <sz val="10"/>
      <color theme="1"/>
      <name val="Meiryo UI"/>
      <family val="3"/>
      <charset val="128"/>
    </font>
    <font>
      <b/>
      <sz val="9"/>
      <color theme="1"/>
      <name val="Meiryo UI"/>
      <family val="3"/>
      <charset val="128"/>
    </font>
    <font>
      <sz val="10"/>
      <name val="Meiryo UI"/>
      <family val="3"/>
      <charset val="128"/>
    </font>
    <font>
      <b/>
      <sz val="11"/>
      <color rgb="FFFF0000"/>
      <name val="Meiryo UI"/>
      <family val="3"/>
      <charset val="128"/>
    </font>
    <font>
      <sz val="11"/>
      <color theme="1"/>
      <name val="ＭＳ Ｐゴシック"/>
      <family val="2"/>
      <scheme val="minor"/>
    </font>
    <font>
      <b/>
      <sz val="10"/>
      <color theme="1"/>
      <name val="Meiryo UI"/>
      <family val="3"/>
      <charset val="128"/>
    </font>
    <font>
      <sz val="10.5"/>
      <color theme="1"/>
      <name val="Meiryo UI"/>
      <family val="3"/>
      <charset val="128"/>
    </font>
    <font>
      <b/>
      <sz val="11"/>
      <color theme="1"/>
      <name val="Meiryo UI"/>
      <family val="3"/>
      <charset val="128"/>
    </font>
    <font>
      <b/>
      <sz val="8"/>
      <color theme="1"/>
      <name val="Meiryo UI"/>
      <family val="3"/>
      <charset val="128"/>
    </font>
    <font>
      <sz val="9"/>
      <color theme="1"/>
      <name val="Meiryo UI"/>
      <family val="3"/>
      <charset val="128"/>
    </font>
    <font>
      <b/>
      <sz val="11"/>
      <color theme="0"/>
      <name val="Meiryo UI"/>
      <family val="3"/>
      <charset val="128"/>
    </font>
    <font>
      <b/>
      <sz val="8.5"/>
      <color theme="1"/>
      <name val="Meiryo UI"/>
      <family val="3"/>
      <charset val="128"/>
    </font>
    <font>
      <b/>
      <sz val="12"/>
      <color theme="1"/>
      <name val="Meiryo UI"/>
      <family val="3"/>
      <charset val="128"/>
    </font>
    <font>
      <sz val="11"/>
      <color theme="1"/>
      <name val="ＭＳ Ｐゴシック"/>
      <family val="2"/>
      <charset val="128"/>
      <scheme val="minor"/>
    </font>
    <font>
      <b/>
      <sz val="18"/>
      <color theme="1"/>
      <name val="Meiryo UI"/>
      <family val="3"/>
      <charset val="128"/>
    </font>
    <font>
      <sz val="6"/>
      <name val="ＭＳ Ｐゴシック"/>
      <family val="2"/>
      <charset val="128"/>
      <scheme val="minor"/>
    </font>
    <font>
      <b/>
      <sz val="14"/>
      <color theme="1"/>
      <name val="Meiryo UI"/>
      <family val="3"/>
      <charset val="128"/>
    </font>
    <font>
      <sz val="14"/>
      <color theme="1"/>
      <name val="Meiryo UI"/>
      <family val="3"/>
      <charset val="128"/>
    </font>
    <font>
      <b/>
      <sz val="15"/>
      <color theme="1"/>
      <name val="Meiryo UI"/>
      <family val="3"/>
      <charset val="128"/>
    </font>
    <font>
      <b/>
      <sz val="18"/>
      <color rgb="FFFF0000"/>
      <name val="Meiryo UI"/>
      <family val="3"/>
      <charset val="128"/>
    </font>
    <font>
      <sz val="8"/>
      <color theme="1"/>
      <name val="Meiryo UI"/>
      <family val="3"/>
      <charset val="128"/>
    </font>
    <font>
      <b/>
      <sz val="9"/>
      <color rgb="FFFF0000"/>
      <name val="Meiryo UI"/>
      <family val="3"/>
      <charset val="128"/>
    </font>
    <font>
      <sz val="14"/>
      <color rgb="FFFF0000"/>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E2EFDA"/>
        <bgColor indexed="64"/>
      </patternFill>
    </fill>
    <fill>
      <patternFill patternType="solid">
        <fgColor theme="1"/>
        <bgColor indexed="64"/>
      </patternFill>
    </fill>
    <fill>
      <patternFill patternType="solid">
        <fgColor rgb="FFFFFFCC"/>
        <bgColor indexed="64"/>
      </patternFill>
    </fill>
    <fill>
      <patternFill patternType="solid">
        <fgColor rgb="FFCCECFF"/>
        <bgColor indexed="64"/>
      </patternFill>
    </fill>
  </fills>
  <borders count="7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alignment vertical="center"/>
    </xf>
    <xf numFmtId="0" fontId="8" fillId="0" borderId="0"/>
    <xf numFmtId="0" fontId="17" fillId="0" borderId="0">
      <alignment vertical="center"/>
    </xf>
  </cellStyleXfs>
  <cellXfs count="31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Protection="1">
      <alignment vertical="center"/>
      <protection locked="0"/>
    </xf>
    <xf numFmtId="0" fontId="2" fillId="0" borderId="0" xfId="0" applyFont="1" applyAlignment="1">
      <alignment vertical="center" wrapText="1"/>
    </xf>
    <xf numFmtId="0" fontId="4" fillId="0" borderId="9" xfId="0" applyFont="1" applyBorder="1" applyAlignment="1">
      <alignment horizontal="center" vertical="center" shrinkToFit="1"/>
    </xf>
    <xf numFmtId="0" fontId="2" fillId="3" borderId="4" xfId="0" applyFont="1" applyFill="1" applyBorder="1" applyAlignment="1">
      <alignment horizontal="center" vertical="center" shrinkToFit="1"/>
    </xf>
    <xf numFmtId="176" fontId="7" fillId="2" borderId="5" xfId="0" applyNumberFormat="1" applyFont="1" applyFill="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protection locked="0"/>
    </xf>
    <xf numFmtId="0" fontId="2" fillId="0" borderId="4" xfId="0" applyFont="1" applyBorder="1" applyAlignment="1">
      <alignment horizontal="center" vertical="center" shrinkToFit="1"/>
    </xf>
    <xf numFmtId="49" fontId="2" fillId="0" borderId="4"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wrapText="1" shrinkToFit="1"/>
      <protection locked="0"/>
    </xf>
    <xf numFmtId="49" fontId="10" fillId="0" borderId="4" xfId="0" applyNumberFormat="1" applyFont="1" applyBorder="1" applyAlignment="1" applyProtection="1">
      <alignment horizontal="center" vertical="center" wrapText="1" shrinkToFit="1"/>
      <protection locked="0"/>
    </xf>
    <xf numFmtId="0" fontId="4" fillId="2" borderId="5"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2" fillId="2" borderId="5" xfId="0"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protection locked="0"/>
    </xf>
    <xf numFmtId="14" fontId="2" fillId="2" borderId="4"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left"/>
      <protection locked="0"/>
    </xf>
    <xf numFmtId="0" fontId="5" fillId="3" borderId="2" xfId="0" applyFont="1" applyFill="1" applyBorder="1" applyAlignment="1" applyProtection="1">
      <alignment horizontal="center" wrapText="1"/>
      <protection locked="0"/>
    </xf>
    <xf numFmtId="0" fontId="5" fillId="3" borderId="4" xfId="0" applyFont="1" applyFill="1" applyBorder="1" applyAlignment="1" applyProtection="1">
      <alignment horizontal="left"/>
      <protection locked="0"/>
    </xf>
    <xf numFmtId="0" fontId="5" fillId="3" borderId="2" xfId="0" applyFont="1" applyFill="1" applyBorder="1" applyAlignment="1" applyProtection="1">
      <protection locked="0"/>
    </xf>
    <xf numFmtId="0" fontId="9" fillId="3" borderId="4" xfId="0" applyFont="1" applyFill="1" applyBorder="1" applyAlignment="1" applyProtection="1">
      <alignment horizontal="center" wrapText="1"/>
      <protection locked="0"/>
    </xf>
    <xf numFmtId="49" fontId="6" fillId="2" borderId="4" xfId="0" applyNumberFormat="1" applyFont="1" applyFill="1" applyBorder="1" applyAlignment="1" applyProtection="1">
      <alignment horizontal="left" wrapText="1" shrinkToFit="1"/>
      <protection locked="0"/>
    </xf>
    <xf numFmtId="0" fontId="9" fillId="3" borderId="4" xfId="0" applyFont="1" applyFill="1" applyBorder="1" applyAlignment="1" applyProtection="1">
      <alignment horizontal="left" shrinkToFit="1"/>
      <protection locked="0"/>
    </xf>
    <xf numFmtId="0" fontId="5" fillId="3" borderId="5" xfId="0" applyFont="1" applyFill="1" applyBorder="1" applyAlignment="1" applyProtection="1">
      <alignment horizontal="center"/>
      <protection locked="0"/>
    </xf>
    <xf numFmtId="0" fontId="9" fillId="3" borderId="3" xfId="0" applyFont="1" applyFill="1" applyBorder="1" applyAlignment="1" applyProtection="1">
      <alignment horizontal="left"/>
      <protection locked="0"/>
    </xf>
    <xf numFmtId="0" fontId="5" fillId="3" borderId="5" xfId="0" applyFont="1" applyFill="1" applyBorder="1" applyAlignment="1" applyProtection="1">
      <alignment horizontal="left"/>
      <protection locked="0"/>
    </xf>
    <xf numFmtId="0" fontId="15" fillId="3" borderId="4" xfId="0" applyFont="1" applyFill="1" applyBorder="1" applyAlignment="1" applyProtection="1">
      <alignment horizontal="center" wrapText="1"/>
      <protection locked="0"/>
    </xf>
    <xf numFmtId="14" fontId="2" fillId="0" borderId="4" xfId="0" applyNumberFormat="1" applyFont="1" applyBorder="1" applyAlignment="1" applyProtection="1">
      <alignment horizontal="center" vertical="center" shrinkToFit="1"/>
      <protection locked="0"/>
    </xf>
    <xf numFmtId="178" fontId="2" fillId="0" borderId="4" xfId="0" applyNumberFormat="1" applyFont="1" applyBorder="1" applyAlignment="1" applyProtection="1">
      <alignment horizontal="center" vertical="center" shrinkToFit="1"/>
      <protection locked="0"/>
    </xf>
    <xf numFmtId="0" fontId="6" fillId="3" borderId="5" xfId="0" applyFont="1" applyFill="1" applyBorder="1" applyAlignment="1">
      <alignment horizontal="center" vertical="center" shrinkToFit="1"/>
    </xf>
    <xf numFmtId="0" fontId="4" fillId="0" borderId="5" xfId="0" applyFont="1" applyBorder="1" applyAlignment="1">
      <alignment horizontal="center" vertical="center" shrinkToFit="1"/>
    </xf>
    <xf numFmtId="177" fontId="2" fillId="0" borderId="7" xfId="0" applyNumberFormat="1" applyFont="1" applyBorder="1" applyProtection="1">
      <alignment vertical="center"/>
      <protection locked="0"/>
    </xf>
    <xf numFmtId="177" fontId="2" fillId="0" borderId="8" xfId="0" applyNumberFormat="1" applyFont="1" applyBorder="1" applyProtection="1">
      <alignment vertical="center"/>
      <protection locked="0"/>
    </xf>
    <xf numFmtId="49" fontId="2" fillId="0" borderId="10" xfId="0" applyNumberFormat="1" applyFont="1" applyBorder="1" applyAlignment="1" applyProtection="1">
      <alignment horizontal="center" vertical="center" shrinkToFit="1"/>
      <protection locked="0"/>
    </xf>
    <xf numFmtId="0" fontId="11" fillId="3" borderId="6" xfId="0" applyFont="1" applyFill="1" applyBorder="1" applyAlignment="1" applyProtection="1">
      <alignment horizontal="center" vertical="center"/>
      <protection locked="0"/>
    </xf>
    <xf numFmtId="0" fontId="2" fillId="0" borderId="5" xfId="0" applyFont="1" applyBorder="1">
      <alignment vertical="center"/>
    </xf>
    <xf numFmtId="0" fontId="2" fillId="0" borderId="5" xfId="0" applyFont="1" applyBorder="1" applyAlignment="1">
      <alignment horizontal="center" vertical="center" shrinkToFit="1"/>
    </xf>
    <xf numFmtId="0" fontId="3" fillId="0" borderId="20"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0" fontId="11" fillId="3" borderId="4" xfId="0" applyFont="1" applyFill="1" applyBorder="1" applyAlignment="1" applyProtection="1">
      <alignment horizontal="center" vertical="center" shrinkToFit="1"/>
      <protection locked="0"/>
    </xf>
    <xf numFmtId="0" fontId="4" fillId="0" borderId="24" xfId="0" applyFont="1" applyBorder="1" applyAlignment="1">
      <alignment horizontal="right" vertical="center"/>
    </xf>
    <xf numFmtId="0" fontId="5" fillId="3" borderId="5" xfId="0" applyFont="1" applyFill="1" applyBorder="1" applyAlignment="1" applyProtection="1">
      <alignment horizontal="center" wrapText="1"/>
      <protection locked="0"/>
    </xf>
    <xf numFmtId="0" fontId="9" fillId="3" borderId="5" xfId="0" applyFont="1" applyFill="1" applyBorder="1" applyAlignment="1" applyProtection="1">
      <alignment horizontal="center" wrapText="1"/>
      <protection locked="0"/>
    </xf>
    <xf numFmtId="49" fontId="2" fillId="2" borderId="5" xfId="0" applyNumberFormat="1" applyFont="1" applyFill="1" applyBorder="1" applyAlignment="1" applyProtection="1">
      <alignment horizontal="center" vertical="center" wrapText="1" shrinkToFit="1"/>
      <protection locked="0"/>
    </xf>
    <xf numFmtId="49" fontId="2" fillId="2" borderId="25" xfId="0" applyNumberFormat="1" applyFont="1" applyFill="1" applyBorder="1" applyAlignment="1" applyProtection="1">
      <alignment horizontal="center" vertical="center" shrinkToFit="1"/>
      <protection locked="0"/>
    </xf>
    <xf numFmtId="0" fontId="2" fillId="2" borderId="4" xfId="0" applyFont="1" applyFill="1" applyBorder="1" applyAlignment="1">
      <alignment horizontal="center" vertical="center" shrinkToFit="1"/>
    </xf>
    <xf numFmtId="49" fontId="2" fillId="2" borderId="4" xfId="0" applyNumberFormat="1" applyFont="1" applyFill="1" applyBorder="1" applyAlignment="1" applyProtection="1">
      <alignment horizontal="center" vertical="center" wrapText="1" shrinkToFit="1"/>
      <protection locked="0"/>
    </xf>
    <xf numFmtId="0" fontId="2" fillId="0" borderId="4" xfId="0" applyFont="1" applyBorder="1" applyAlignment="1" applyProtection="1">
      <alignment vertical="center" wrapText="1" shrinkToFit="1"/>
      <protection locked="0"/>
    </xf>
    <xf numFmtId="0" fontId="2" fillId="0" borderId="5" xfId="0" applyFont="1" applyBorder="1" applyAlignment="1" applyProtection="1">
      <alignment horizontal="left" vertical="center" wrapText="1" shrinkToFit="1"/>
      <protection locked="0"/>
    </xf>
    <xf numFmtId="0" fontId="4" fillId="0" borderId="1" xfId="0" applyFont="1" applyBorder="1" applyAlignment="1">
      <alignment horizontal="center" vertical="center" shrinkToFit="1"/>
    </xf>
    <xf numFmtId="49" fontId="2" fillId="2" borderId="2" xfId="0" applyNumberFormat="1" applyFont="1" applyFill="1" applyBorder="1" applyAlignment="1" applyProtection="1">
      <alignment horizontal="center" vertical="center" shrinkToFit="1"/>
      <protection locked="0"/>
    </xf>
    <xf numFmtId="178" fontId="2" fillId="0" borderId="2" xfId="0" applyNumberFormat="1" applyFont="1" applyBorder="1" applyAlignment="1" applyProtection="1">
      <alignment horizontal="center" vertical="center" shrinkToFit="1"/>
      <protection locked="0"/>
    </xf>
    <xf numFmtId="0" fontId="4" fillId="0" borderId="25" xfId="0" applyFont="1" applyBorder="1" applyAlignment="1">
      <alignment horizontal="center" vertical="center" shrinkToFit="1"/>
    </xf>
    <xf numFmtId="178" fontId="2" fillId="0" borderId="25" xfId="0" applyNumberFormat="1" applyFont="1" applyBorder="1" applyAlignment="1" applyProtection="1">
      <alignment horizontal="center" vertical="center" shrinkToFit="1"/>
      <protection locked="0"/>
    </xf>
    <xf numFmtId="0" fontId="2" fillId="0" borderId="0" xfId="2" applyFont="1">
      <alignment vertical="center"/>
    </xf>
    <xf numFmtId="0" fontId="7" fillId="0" borderId="0" xfId="2" applyFont="1">
      <alignment vertical="center"/>
    </xf>
    <xf numFmtId="0" fontId="20" fillId="0" borderId="0" xfId="2" applyFont="1">
      <alignment vertical="center"/>
    </xf>
    <xf numFmtId="0" fontId="2" fillId="0" borderId="1" xfId="2" applyFont="1" applyBorder="1">
      <alignment vertical="center"/>
    </xf>
    <xf numFmtId="0" fontId="16" fillId="0" borderId="0" xfId="2" applyFont="1">
      <alignment vertical="center"/>
    </xf>
    <xf numFmtId="0" fontId="2" fillId="0" borderId="7" xfId="2" applyFont="1" applyBorder="1" applyAlignment="1">
      <alignment horizontal="left" vertical="center"/>
    </xf>
    <xf numFmtId="0" fontId="2" fillId="0" borderId="0" xfId="2" applyFont="1" applyAlignment="1">
      <alignment horizontal="left" vertical="center"/>
    </xf>
    <xf numFmtId="0" fontId="2" fillId="0" borderId="0" xfId="2" applyFont="1" applyAlignment="1">
      <alignment horizontal="center" vertical="center"/>
    </xf>
    <xf numFmtId="0" fontId="2" fillId="0" borderId="8" xfId="2" applyFont="1" applyBorder="1">
      <alignment vertical="center"/>
    </xf>
    <xf numFmtId="0" fontId="2" fillId="0" borderId="29" xfId="2" applyFont="1" applyBorder="1">
      <alignment vertical="center"/>
    </xf>
    <xf numFmtId="0" fontId="2" fillId="0" borderId="26" xfId="2" applyFont="1" applyBorder="1">
      <alignment vertical="center"/>
    </xf>
    <xf numFmtId="0" fontId="2" fillId="0" borderId="18" xfId="2" applyFont="1" applyBorder="1">
      <alignment vertical="center"/>
    </xf>
    <xf numFmtId="0" fontId="2" fillId="0" borderId="14" xfId="2" applyFont="1" applyBorder="1">
      <alignment vertical="center"/>
    </xf>
    <xf numFmtId="0" fontId="2" fillId="0" borderId="15" xfId="2" applyFont="1" applyBorder="1">
      <alignment vertical="center"/>
    </xf>
    <xf numFmtId="0" fontId="22" fillId="0" borderId="0" xfId="2" applyFont="1">
      <alignment vertical="center"/>
    </xf>
    <xf numFmtId="0" fontId="2" fillId="0" borderId="2" xfId="2" applyFont="1" applyBorder="1">
      <alignment vertical="center"/>
    </xf>
    <xf numFmtId="0" fontId="2" fillId="0" borderId="7" xfId="2" applyFont="1" applyBorder="1">
      <alignment vertical="center"/>
    </xf>
    <xf numFmtId="0" fontId="2" fillId="0" borderId="17" xfId="2" applyFont="1" applyBorder="1">
      <alignment vertical="center"/>
    </xf>
    <xf numFmtId="0" fontId="23" fillId="0" borderId="41" xfId="2" applyFont="1" applyBorder="1">
      <alignment vertical="center"/>
    </xf>
    <xf numFmtId="0" fontId="23" fillId="0" borderId="46" xfId="2" applyFont="1" applyBorder="1">
      <alignment vertical="center"/>
    </xf>
    <xf numFmtId="0" fontId="2" fillId="0" borderId="52" xfId="2" applyFont="1" applyBorder="1" applyAlignment="1">
      <alignment vertical="center" shrinkToFit="1"/>
    </xf>
    <xf numFmtId="0" fontId="2" fillId="0" borderId="53" xfId="2" applyFont="1" applyBorder="1">
      <alignment vertical="center"/>
    </xf>
    <xf numFmtId="0" fontId="2" fillId="0" borderId="39" xfId="2" applyFont="1" applyBorder="1">
      <alignment vertical="center"/>
    </xf>
    <xf numFmtId="0" fontId="13" fillId="0" borderId="17" xfId="2" applyFont="1" applyBorder="1">
      <alignment vertical="center"/>
    </xf>
    <xf numFmtId="0" fontId="13" fillId="0" borderId="0" xfId="2" applyFont="1">
      <alignment vertical="center"/>
    </xf>
    <xf numFmtId="0" fontId="2" fillId="0" borderId="26" xfId="2" applyFont="1" applyBorder="1" applyAlignment="1">
      <alignment vertical="center" shrinkToFit="1"/>
    </xf>
    <xf numFmtId="0" fontId="24" fillId="0" borderId="0" xfId="2" applyFont="1">
      <alignment vertical="center"/>
    </xf>
    <xf numFmtId="179" fontId="24" fillId="3" borderId="4" xfId="0" applyNumberFormat="1" applyFont="1" applyFill="1" applyBorder="1" applyAlignment="1" applyProtection="1">
      <alignment horizontal="center" wrapText="1" shrinkToFit="1"/>
      <protection locked="0"/>
    </xf>
    <xf numFmtId="179" fontId="24" fillId="3" borderId="25" xfId="0" applyNumberFormat="1" applyFont="1" applyFill="1" applyBorder="1" applyAlignment="1" applyProtection="1">
      <alignment horizontal="center" wrapText="1" shrinkToFit="1"/>
      <protection locked="0"/>
    </xf>
    <xf numFmtId="179" fontId="24" fillId="3" borderId="2" xfId="0" applyNumberFormat="1" applyFont="1" applyFill="1" applyBorder="1" applyAlignment="1" applyProtection="1">
      <alignment horizontal="center" wrapText="1" shrinkToFit="1"/>
      <protection locked="0"/>
    </xf>
    <xf numFmtId="0" fontId="3" fillId="7" borderId="27" xfId="2" applyFont="1" applyFill="1" applyBorder="1" applyAlignment="1">
      <alignment horizontal="center" vertical="center"/>
    </xf>
    <xf numFmtId="0" fontId="3" fillId="7" borderId="28" xfId="2" applyFont="1" applyFill="1" applyBorder="1" applyAlignment="1">
      <alignment horizontal="center" vertical="center"/>
    </xf>
    <xf numFmtId="0" fontId="3" fillId="7" borderId="63" xfId="2" applyFont="1" applyFill="1" applyBorder="1" applyAlignment="1">
      <alignment horizontal="center" vertical="center"/>
    </xf>
    <xf numFmtId="0" fontId="3" fillId="7" borderId="47" xfId="2" applyFont="1" applyFill="1" applyBorder="1" applyAlignment="1">
      <alignment horizontal="center" vertical="center"/>
    </xf>
    <xf numFmtId="0" fontId="4" fillId="0" borderId="28" xfId="2" applyFont="1" applyBorder="1" applyAlignment="1">
      <alignment horizontal="right"/>
    </xf>
    <xf numFmtId="0" fontId="4" fillId="0" borderId="61" xfId="2" applyFont="1" applyBorder="1" applyAlignment="1">
      <alignment horizontal="right"/>
    </xf>
    <xf numFmtId="0" fontId="4" fillId="0" borderId="47" xfId="2" applyFont="1" applyBorder="1" applyAlignment="1">
      <alignment horizontal="right"/>
    </xf>
    <xf numFmtId="0" fontId="4" fillId="0" borderId="48" xfId="2" applyFont="1" applyBorder="1" applyAlignment="1">
      <alignment horizontal="right"/>
    </xf>
    <xf numFmtId="182" fontId="3" fillId="7" borderId="4" xfId="2" applyNumberFormat="1" applyFont="1" applyFill="1" applyBorder="1" applyAlignment="1">
      <alignment horizontal="center" vertical="center"/>
    </xf>
    <xf numFmtId="182" fontId="3" fillId="7" borderId="2" xfId="2" applyNumberFormat="1" applyFont="1" applyFill="1" applyBorder="1" applyAlignment="1">
      <alignment horizontal="center" vertical="center"/>
    </xf>
    <xf numFmtId="0" fontId="4" fillId="0" borderId="29" xfId="2" applyFont="1" applyBorder="1" applyAlignment="1">
      <alignment horizontal="right"/>
    </xf>
    <xf numFmtId="0" fontId="4" fillId="0" borderId="62" xfId="2" applyFont="1" applyBorder="1" applyAlignment="1">
      <alignment horizontal="right"/>
    </xf>
    <xf numFmtId="0" fontId="2" fillId="6" borderId="13" xfId="2" applyFont="1" applyFill="1" applyBorder="1" applyAlignment="1">
      <alignment horizontal="center" vertical="center"/>
    </xf>
    <xf numFmtId="0" fontId="2" fillId="6" borderId="32" xfId="2" applyFont="1" applyFill="1" applyBorder="1" applyAlignment="1">
      <alignment horizontal="center" vertical="center"/>
    </xf>
    <xf numFmtId="0" fontId="4" fillId="0" borderId="34" xfId="2" applyFont="1" applyBorder="1" applyAlignment="1">
      <alignment horizontal="left" vertical="center"/>
    </xf>
    <xf numFmtId="0" fontId="4" fillId="0" borderId="14" xfId="2" applyFont="1" applyBorder="1" applyAlignment="1">
      <alignment horizontal="left" vertical="center"/>
    </xf>
    <xf numFmtId="0" fontId="4" fillId="0" borderId="15" xfId="2" applyFont="1" applyBorder="1" applyAlignment="1">
      <alignment horizontal="left" vertical="center"/>
    </xf>
    <xf numFmtId="0" fontId="2" fillId="6" borderId="6" xfId="2" applyFont="1" applyFill="1" applyBorder="1" applyAlignment="1">
      <alignment horizontal="center" vertical="center"/>
    </xf>
    <xf numFmtId="0" fontId="2" fillId="6" borderId="54" xfId="2" applyFont="1" applyFill="1" applyBorder="1" applyAlignment="1">
      <alignment horizontal="center" vertical="center"/>
    </xf>
    <xf numFmtId="0" fontId="4" fillId="0" borderId="7" xfId="2" applyFont="1" applyBorder="1" applyAlignment="1">
      <alignment horizontal="left" vertical="center"/>
    </xf>
    <xf numFmtId="0" fontId="4" fillId="0" borderId="8" xfId="2" applyFont="1" applyBorder="1" applyAlignment="1">
      <alignment horizontal="left" vertical="center"/>
    </xf>
    <xf numFmtId="0" fontId="2" fillId="6" borderId="1" xfId="2" applyFont="1" applyFill="1" applyBorder="1" applyAlignment="1">
      <alignment horizontal="center" vertical="center"/>
    </xf>
    <xf numFmtId="0" fontId="13" fillId="0" borderId="9" xfId="2" applyFont="1" applyBorder="1" applyAlignment="1">
      <alignment horizontal="center" vertical="center"/>
    </xf>
    <xf numFmtId="0" fontId="13" fillId="0" borderId="1" xfId="2" applyFont="1" applyBorder="1" applyAlignment="1">
      <alignment horizontal="center" vertical="center"/>
    </xf>
    <xf numFmtId="0" fontId="13" fillId="0" borderId="33" xfId="2" applyFont="1" applyBorder="1" applyAlignment="1">
      <alignment horizontal="center" vertical="center"/>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3" fillId="0" borderId="51" xfId="2" applyFont="1" applyBorder="1" applyAlignment="1">
      <alignment horizontal="center" vertical="center"/>
    </xf>
    <xf numFmtId="0" fontId="2" fillId="7" borderId="50" xfId="2" applyFont="1" applyFill="1" applyBorder="1" applyAlignment="1">
      <alignment horizontal="center" vertical="center"/>
    </xf>
    <xf numFmtId="0" fontId="2" fillId="0" borderId="0" xfId="2" applyFont="1" applyAlignment="1">
      <alignment horizontal="left" vertical="center"/>
    </xf>
    <xf numFmtId="0" fontId="2" fillId="0" borderId="18" xfId="2" applyFont="1" applyBorder="1" applyAlignment="1">
      <alignment horizontal="left" vertical="center"/>
    </xf>
    <xf numFmtId="0" fontId="13" fillId="0" borderId="57" xfId="2" applyFont="1" applyBorder="1" applyAlignment="1">
      <alignment horizontal="center" vertical="center"/>
    </xf>
    <xf numFmtId="0" fontId="13" fillId="0" borderId="58" xfId="2" applyFont="1" applyBorder="1" applyAlignment="1">
      <alignment horizontal="center" vertical="center"/>
    </xf>
    <xf numFmtId="0" fontId="13" fillId="0" borderId="59" xfId="2" applyFont="1" applyBorder="1" applyAlignment="1">
      <alignment horizontal="center" vertical="center"/>
    </xf>
    <xf numFmtId="0" fontId="13" fillId="0" borderId="60" xfId="2" applyFont="1" applyBorder="1" applyAlignment="1">
      <alignment horizontal="center" vertical="center"/>
    </xf>
    <xf numFmtId="0" fontId="2" fillId="6" borderId="49" xfId="2" applyFont="1" applyFill="1" applyBorder="1" applyAlignment="1">
      <alignment horizontal="center" vertical="center"/>
    </xf>
    <xf numFmtId="0" fontId="2" fillId="6" borderId="51" xfId="2" applyFont="1" applyFill="1" applyBorder="1" applyAlignment="1">
      <alignment horizontal="center" vertical="center"/>
    </xf>
    <xf numFmtId="0" fontId="4" fillId="0" borderId="55" xfId="2" applyFont="1" applyBorder="1" applyAlignment="1">
      <alignment horizontal="left" vertical="center"/>
    </xf>
    <xf numFmtId="0" fontId="4" fillId="0" borderId="50" xfId="2" applyFont="1" applyBorder="1" applyAlignment="1">
      <alignment horizontal="left" vertical="center"/>
    </xf>
    <xf numFmtId="0" fontId="4" fillId="0" borderId="52" xfId="2" applyFont="1" applyBorder="1" applyAlignment="1">
      <alignment horizontal="left" vertical="center"/>
    </xf>
    <xf numFmtId="0" fontId="2" fillId="0" borderId="27" xfId="2" applyFont="1" applyBorder="1" applyAlignment="1">
      <alignment horizontal="left" vertical="center" wrapText="1"/>
    </xf>
    <xf numFmtId="0" fontId="2" fillId="0" borderId="28" xfId="2" applyFont="1" applyBorder="1" applyAlignment="1">
      <alignment horizontal="left" vertical="center"/>
    </xf>
    <xf numFmtId="0" fontId="2" fillId="0" borderId="29" xfId="2" applyFont="1" applyBorder="1" applyAlignment="1">
      <alignment horizontal="left" vertical="center"/>
    </xf>
    <xf numFmtId="0" fontId="2" fillId="0" borderId="17" xfId="2" applyFont="1" applyBorder="1" applyAlignment="1">
      <alignment horizontal="left" vertical="center"/>
    </xf>
    <xf numFmtId="0" fontId="2" fillId="0" borderId="9" xfId="2" applyFont="1" applyBorder="1" applyAlignment="1">
      <alignment horizontal="left" vertical="center"/>
    </xf>
    <xf numFmtId="0" fontId="2" fillId="0" borderId="1" xfId="2" applyFont="1" applyBorder="1" applyAlignment="1">
      <alignment horizontal="left" vertical="center"/>
    </xf>
    <xf numFmtId="0" fontId="2" fillId="0" borderId="26" xfId="2" applyFont="1" applyBorder="1" applyAlignment="1">
      <alignment horizontal="left" vertical="center"/>
    </xf>
    <xf numFmtId="0" fontId="13" fillId="0" borderId="13" xfId="2" applyFont="1" applyBorder="1" applyAlignment="1">
      <alignment horizontal="center" vertical="center"/>
    </xf>
    <xf numFmtId="0" fontId="13" fillId="0" borderId="14" xfId="2" applyFont="1" applyBorder="1" applyAlignment="1">
      <alignment horizontal="center" vertical="center"/>
    </xf>
    <xf numFmtId="0" fontId="13" fillId="0" borderId="32" xfId="2" applyFont="1" applyBorder="1" applyAlignment="1">
      <alignment horizontal="center" vertical="center"/>
    </xf>
    <xf numFmtId="0" fontId="11" fillId="0" borderId="38" xfId="2" applyFont="1" applyBorder="1" applyAlignment="1">
      <alignment horizontal="center" vertical="center"/>
    </xf>
    <xf numFmtId="0" fontId="11" fillId="0" borderId="39" xfId="2" applyFont="1" applyBorder="1" applyAlignment="1">
      <alignment horizontal="center" vertical="center"/>
    </xf>
    <xf numFmtId="0" fontId="11" fillId="0" borderId="40" xfId="2" applyFont="1" applyBorder="1" applyAlignment="1">
      <alignment horizontal="center" vertical="center"/>
    </xf>
    <xf numFmtId="0" fontId="3" fillId="7" borderId="43" xfId="2" applyFont="1" applyFill="1" applyBorder="1" applyAlignment="1">
      <alignment horizontal="center" vertical="center"/>
    </xf>
    <xf numFmtId="0" fontId="3" fillId="7" borderId="44" xfId="2" applyFont="1" applyFill="1" applyBorder="1" applyAlignment="1">
      <alignment horizontal="center" vertical="center"/>
    </xf>
    <xf numFmtId="0" fontId="4" fillId="0" borderId="44" xfId="2" applyFont="1" applyBorder="1" applyAlignment="1">
      <alignment horizontal="right"/>
    </xf>
    <xf numFmtId="0" fontId="4" fillId="0" borderId="45" xfId="2" applyFont="1" applyBorder="1" applyAlignment="1">
      <alignment horizontal="right"/>
    </xf>
    <xf numFmtId="0" fontId="23" fillId="0" borderId="0" xfId="2" applyFont="1" applyAlignment="1">
      <alignment horizontal="center" vertical="center"/>
    </xf>
    <xf numFmtId="0" fontId="23" fillId="0" borderId="47" xfId="2" applyFont="1" applyBorder="1" applyAlignment="1">
      <alignment horizontal="center" vertical="center"/>
    </xf>
    <xf numFmtId="0" fontId="4" fillId="0" borderId="0" xfId="2" applyFont="1" applyAlignment="1">
      <alignment horizontal="right"/>
    </xf>
    <xf numFmtId="0" fontId="4" fillId="0" borderId="42" xfId="2" applyFont="1" applyBorder="1" applyAlignment="1">
      <alignment horizontal="right"/>
    </xf>
    <xf numFmtId="0" fontId="2" fillId="0" borderId="2" xfId="2" applyFont="1" applyBorder="1" applyAlignment="1">
      <alignment horizontal="center"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8" xfId="2" applyFont="1" applyBorder="1" applyAlignment="1">
      <alignment horizontal="left" vertical="center"/>
    </xf>
    <xf numFmtId="0" fontId="2" fillId="0" borderId="43" xfId="2" applyFont="1" applyBorder="1" applyAlignment="1">
      <alignment horizontal="left" vertical="center"/>
    </xf>
    <xf numFmtId="0" fontId="2" fillId="0" borderId="44" xfId="2" applyFont="1" applyBorder="1" applyAlignment="1">
      <alignment horizontal="left" vertical="center"/>
    </xf>
    <xf numFmtId="0" fontId="2" fillId="0" borderId="45" xfId="2" applyFont="1" applyBorder="1" applyAlignment="1">
      <alignment horizontal="left" vertical="center"/>
    </xf>
    <xf numFmtId="0" fontId="13" fillId="0" borderId="16" xfId="2" applyFont="1" applyBorder="1" applyAlignment="1">
      <alignment horizontal="center" vertical="center"/>
    </xf>
    <xf numFmtId="0" fontId="13" fillId="0" borderId="11" xfId="2" applyFont="1" applyBorder="1" applyAlignment="1">
      <alignment horizontal="center" vertical="center"/>
    </xf>
    <xf numFmtId="0" fontId="13" fillId="0" borderId="12" xfId="2" applyFont="1" applyBorder="1" applyAlignment="1">
      <alignment horizontal="center" vertical="center"/>
    </xf>
    <xf numFmtId="0" fontId="13" fillId="0" borderId="7" xfId="2" applyFont="1" applyBorder="1" applyAlignment="1">
      <alignment horizontal="center" vertical="center"/>
    </xf>
    <xf numFmtId="0" fontId="2" fillId="0" borderId="4" xfId="2" applyFont="1" applyBorder="1" applyAlignment="1">
      <alignment horizontal="center" vertical="center"/>
    </xf>
    <xf numFmtId="0" fontId="2" fillId="0" borderId="35" xfId="2" applyFont="1" applyBorder="1" applyAlignment="1">
      <alignment horizontal="center" vertical="center"/>
    </xf>
    <xf numFmtId="0" fontId="3" fillId="7" borderId="19" xfId="2" applyFont="1" applyFill="1" applyBorder="1" applyAlignment="1">
      <alignment horizontal="center" vertical="center"/>
    </xf>
    <xf numFmtId="0" fontId="3" fillId="7" borderId="5" xfId="2" applyFont="1" applyFill="1" applyBorder="1" applyAlignment="1">
      <alignment horizontal="center" vertical="center"/>
    </xf>
    <xf numFmtId="0" fontId="13" fillId="0" borderId="37" xfId="2" applyFont="1" applyBorder="1" applyAlignment="1">
      <alignment horizontal="center" vertical="center"/>
    </xf>
    <xf numFmtId="0" fontId="2" fillId="0" borderId="4"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 fillId="0" borderId="21" xfId="2" applyFont="1" applyBorder="1" applyAlignment="1">
      <alignment horizontal="left" vertical="center"/>
    </xf>
    <xf numFmtId="0" fontId="20" fillId="0" borderId="0" xfId="2" applyFont="1" applyAlignment="1">
      <alignment horizontal="left" vertical="center"/>
    </xf>
    <xf numFmtId="0" fontId="22" fillId="6" borderId="1" xfId="2" applyFont="1" applyFill="1" applyBorder="1" applyAlignment="1">
      <alignment horizontal="center" vertical="center"/>
    </xf>
    <xf numFmtId="0" fontId="21" fillId="0" borderId="2" xfId="2" applyFont="1" applyBorder="1" applyAlignment="1">
      <alignment horizontal="center" vertical="center"/>
    </xf>
    <xf numFmtId="0" fontId="3" fillId="7" borderId="2" xfId="2" applyFont="1" applyFill="1" applyBorder="1" applyAlignment="1">
      <alignment horizontal="center" vertical="center"/>
    </xf>
    <xf numFmtId="0" fontId="2" fillId="6" borderId="16" xfId="2" applyFont="1" applyFill="1" applyBorder="1" applyAlignment="1">
      <alignment horizontal="center" vertical="center"/>
    </xf>
    <xf numFmtId="0" fontId="2" fillId="6" borderId="30" xfId="2" applyFont="1" applyFill="1" applyBorder="1" applyAlignment="1">
      <alignment horizontal="center" vertical="center"/>
    </xf>
    <xf numFmtId="0" fontId="2" fillId="0" borderId="31" xfId="2" applyFont="1" applyBorder="1" applyAlignment="1">
      <alignment horizontal="left" vertical="center"/>
    </xf>
    <xf numFmtId="0" fontId="2" fillId="0" borderId="11" xfId="2" applyFont="1" applyBorder="1" applyAlignment="1">
      <alignment horizontal="left" vertical="center"/>
    </xf>
    <xf numFmtId="0" fontId="2" fillId="7" borderId="11" xfId="2" applyFont="1" applyFill="1" applyBorder="1" applyAlignment="1">
      <alignment horizontal="left" vertical="center" shrinkToFit="1"/>
    </xf>
    <xf numFmtId="0" fontId="2" fillId="7" borderId="12" xfId="2" applyFont="1" applyFill="1" applyBorder="1" applyAlignment="1">
      <alignment horizontal="left" vertical="center" shrinkToFit="1"/>
    </xf>
    <xf numFmtId="0" fontId="2" fillId="0" borderId="5" xfId="2" applyFont="1" applyBorder="1" applyAlignment="1">
      <alignment horizontal="center" vertical="center"/>
    </xf>
    <xf numFmtId="0" fontId="2" fillId="0" borderId="36" xfId="2" applyFont="1" applyBorder="1" applyAlignment="1">
      <alignment horizontal="center" vertical="center"/>
    </xf>
    <xf numFmtId="0" fontId="13" fillId="0" borderId="0" xfId="2" applyFont="1" applyAlignment="1">
      <alignment horizontal="right" vertical="center" wrapText="1"/>
    </xf>
    <xf numFmtId="0" fontId="13" fillId="0" borderId="0" xfId="2" applyFont="1" applyAlignment="1">
      <alignment horizontal="right" vertical="center"/>
    </xf>
    <xf numFmtId="0" fontId="21" fillId="7" borderId="0" xfId="2" applyFont="1" applyFill="1" applyAlignment="1">
      <alignment horizontal="left" vertical="center" shrinkToFit="1"/>
    </xf>
    <xf numFmtId="0" fontId="21" fillId="7" borderId="18" xfId="2" applyFont="1" applyFill="1" applyBorder="1" applyAlignment="1">
      <alignment horizontal="left" vertical="center" shrinkToFit="1"/>
    </xf>
    <xf numFmtId="0" fontId="2" fillId="6" borderId="31" xfId="2" applyFont="1" applyFill="1" applyBorder="1" applyAlignment="1">
      <alignment horizontal="center" vertical="center"/>
    </xf>
    <xf numFmtId="0" fontId="2" fillId="0" borderId="10" xfId="2" applyFont="1" applyBorder="1" applyAlignment="1">
      <alignment horizontal="left" vertical="center"/>
    </xf>
    <xf numFmtId="0" fontId="2" fillId="0" borderId="3" xfId="2" applyFont="1" applyBorder="1" applyAlignment="1">
      <alignment horizontal="center" vertical="center"/>
    </xf>
    <xf numFmtId="0" fontId="21" fillId="7" borderId="27" xfId="2" applyFont="1" applyFill="1" applyBorder="1" applyAlignment="1">
      <alignment horizontal="left" vertical="center"/>
    </xf>
    <xf numFmtId="0" fontId="21" fillId="7" borderId="28" xfId="2" applyFont="1" applyFill="1" applyBorder="1" applyAlignment="1">
      <alignment horizontal="left" vertical="center"/>
    </xf>
    <xf numFmtId="0" fontId="21" fillId="7" borderId="29" xfId="2" applyFont="1" applyFill="1" applyBorder="1" applyAlignment="1">
      <alignment horizontal="left" vertical="center"/>
    </xf>
    <xf numFmtId="0" fontId="21" fillId="7" borderId="17" xfId="2" applyFont="1" applyFill="1" applyBorder="1" applyAlignment="1">
      <alignment horizontal="left" vertical="center"/>
    </xf>
    <xf numFmtId="0" fontId="21" fillId="7" borderId="0" xfId="2" applyFont="1" applyFill="1" applyAlignment="1">
      <alignment horizontal="left" vertical="center"/>
    </xf>
    <xf numFmtId="0" fontId="21" fillId="7" borderId="18" xfId="2" applyFont="1" applyFill="1" applyBorder="1" applyAlignment="1">
      <alignment horizontal="left" vertical="center"/>
    </xf>
    <xf numFmtId="0" fontId="2" fillId="7" borderId="0" xfId="2" applyFont="1" applyFill="1" applyAlignment="1">
      <alignment horizontal="center" vertical="center"/>
    </xf>
    <xf numFmtId="0" fontId="2" fillId="7" borderId="18" xfId="2" applyFont="1" applyFill="1" applyBorder="1" applyAlignment="1">
      <alignment horizontal="center" vertical="center"/>
    </xf>
    <xf numFmtId="0" fontId="13" fillId="0" borderId="6" xfId="2" applyFont="1" applyBorder="1" applyAlignment="1">
      <alignment horizontal="right" vertical="center"/>
    </xf>
    <xf numFmtId="0" fontId="13" fillId="0" borderId="7" xfId="2" applyFont="1" applyBorder="1" applyAlignment="1">
      <alignment horizontal="right" vertical="center"/>
    </xf>
    <xf numFmtId="0" fontId="13" fillId="0" borderId="9" xfId="2" applyFont="1" applyBorder="1" applyAlignment="1">
      <alignment horizontal="right" vertical="center"/>
    </xf>
    <xf numFmtId="0" fontId="13" fillId="0" borderId="1" xfId="2" applyFont="1" applyBorder="1" applyAlignment="1">
      <alignment horizontal="right" vertical="center"/>
    </xf>
    <xf numFmtId="0" fontId="21" fillId="7" borderId="6" xfId="2" applyFont="1" applyFill="1" applyBorder="1" applyAlignment="1">
      <alignment horizontal="left" vertical="center"/>
    </xf>
    <xf numFmtId="0" fontId="21" fillId="7" borderId="7" xfId="2" applyFont="1" applyFill="1" applyBorder="1" applyAlignment="1">
      <alignment horizontal="left" vertical="center"/>
    </xf>
    <xf numFmtId="0" fontId="21" fillId="7" borderId="8" xfId="2" applyFont="1" applyFill="1" applyBorder="1" applyAlignment="1">
      <alignment horizontal="left" vertical="center"/>
    </xf>
    <xf numFmtId="0" fontId="21" fillId="7" borderId="9" xfId="2" applyFont="1" applyFill="1" applyBorder="1" applyAlignment="1">
      <alignment horizontal="left" vertical="center"/>
    </xf>
    <xf numFmtId="0" fontId="21" fillId="7" borderId="1" xfId="2" applyFont="1" applyFill="1" applyBorder="1" applyAlignment="1">
      <alignment horizontal="left" vertical="center"/>
    </xf>
    <xf numFmtId="0" fontId="21" fillId="7" borderId="26" xfId="2" applyFont="1" applyFill="1" applyBorder="1" applyAlignment="1">
      <alignment horizontal="left" vertical="center"/>
    </xf>
    <xf numFmtId="0" fontId="4" fillId="0" borderId="6" xfId="2" applyFont="1" applyBorder="1" applyAlignment="1">
      <alignment horizontal="left" vertical="center"/>
    </xf>
    <xf numFmtId="14" fontId="2" fillId="7" borderId="1" xfId="2" applyNumberFormat="1" applyFont="1" applyFill="1" applyBorder="1" applyAlignment="1">
      <alignment horizontal="center" vertical="center"/>
    </xf>
    <xf numFmtId="14" fontId="2" fillId="7" borderId="26" xfId="2" applyNumberFormat="1" applyFont="1" applyFill="1" applyBorder="1" applyAlignment="1">
      <alignment horizontal="center" vertical="center"/>
    </xf>
    <xf numFmtId="0" fontId="2" fillId="6" borderId="21" xfId="2" applyFont="1" applyFill="1" applyBorder="1" applyAlignment="1">
      <alignment horizontal="center" vertical="center"/>
    </xf>
    <xf numFmtId="0" fontId="2" fillId="6" borderId="33" xfId="2" applyFont="1" applyFill="1" applyBorder="1" applyAlignment="1">
      <alignment horizontal="center" vertical="center"/>
    </xf>
    <xf numFmtId="0" fontId="2" fillId="0" borderId="33" xfId="2" applyFont="1" applyBorder="1" applyAlignment="1">
      <alignment horizontal="left" vertical="center"/>
    </xf>
    <xf numFmtId="0" fontId="2" fillId="0" borderId="34" xfId="2" applyFont="1" applyBorder="1" applyAlignment="1">
      <alignment horizontal="left" vertical="center"/>
    </xf>
    <xf numFmtId="0" fontId="2" fillId="0" borderId="14" xfId="2" applyFont="1" applyBorder="1" applyAlignment="1">
      <alignment horizontal="left" vertical="center"/>
    </xf>
    <xf numFmtId="0" fontId="2" fillId="0" borderId="15" xfId="2" applyFont="1" applyBorder="1" applyAlignment="1">
      <alignment horizontal="left" vertical="center"/>
    </xf>
    <xf numFmtId="0" fontId="4" fillId="0" borderId="7" xfId="2" applyFont="1" applyBorder="1" applyAlignment="1">
      <alignment horizontal="right" vertical="center"/>
    </xf>
    <xf numFmtId="0" fontId="2" fillId="7" borderId="6" xfId="2" applyFont="1" applyFill="1" applyBorder="1" applyAlignment="1">
      <alignment horizontal="left" vertical="center"/>
    </xf>
    <xf numFmtId="0" fontId="2" fillId="7" borderId="7" xfId="2" applyFont="1" applyFill="1" applyBorder="1" applyAlignment="1">
      <alignment horizontal="left" vertical="center"/>
    </xf>
    <xf numFmtId="0" fontId="2" fillId="7" borderId="8" xfId="2" applyFont="1" applyFill="1" applyBorder="1" applyAlignment="1">
      <alignment horizontal="left" vertical="center"/>
    </xf>
    <xf numFmtId="0" fontId="4" fillId="0" borderId="28" xfId="2" applyFont="1" applyBorder="1" applyAlignment="1">
      <alignment horizontal="right" vertical="center"/>
    </xf>
    <xf numFmtId="0" fontId="4" fillId="0" borderId="0" xfId="2" applyFont="1" applyAlignment="1">
      <alignment horizontal="right" vertical="center"/>
    </xf>
    <xf numFmtId="0" fontId="18" fillId="0" borderId="0" xfId="2" applyFont="1" applyAlignment="1">
      <alignment horizontal="center" vertical="center"/>
    </xf>
    <xf numFmtId="0" fontId="20" fillId="2" borderId="0" xfId="2" applyFont="1" applyFill="1" applyAlignment="1">
      <alignment horizontal="center" vertical="center"/>
    </xf>
    <xf numFmtId="0" fontId="20" fillId="0" borderId="6" xfId="2" applyFont="1" applyBorder="1" applyAlignment="1">
      <alignment horizontal="left" vertical="center"/>
    </xf>
    <xf numFmtId="0" fontId="20" fillId="0" borderId="7" xfId="2" applyFont="1" applyBorder="1" applyAlignment="1">
      <alignment horizontal="left" vertical="center"/>
    </xf>
    <xf numFmtId="0" fontId="20" fillId="0" borderId="17" xfId="2" applyFont="1" applyBorder="1" applyAlignment="1">
      <alignment horizontal="left" vertical="center"/>
    </xf>
    <xf numFmtId="0" fontId="20" fillId="0" borderId="8" xfId="2" applyFont="1" applyBorder="1" applyAlignment="1">
      <alignment horizontal="left" vertical="center"/>
    </xf>
    <xf numFmtId="0" fontId="20" fillId="0" borderId="18" xfId="2" applyFont="1" applyBorder="1" applyAlignment="1">
      <alignment horizontal="left" vertical="center"/>
    </xf>
    <xf numFmtId="0" fontId="20" fillId="0" borderId="9" xfId="2" applyFont="1" applyBorder="1" applyAlignment="1">
      <alignment horizontal="left" vertical="center"/>
    </xf>
    <xf numFmtId="0" fontId="20" fillId="0" borderId="1" xfId="2" applyFont="1" applyBorder="1" applyAlignment="1">
      <alignment horizontal="left" vertical="center"/>
    </xf>
    <xf numFmtId="0" fontId="20" fillId="0" borderId="26" xfId="2" applyFont="1" applyBorder="1" applyAlignment="1">
      <alignment horizontal="left" vertical="center"/>
    </xf>
    <xf numFmtId="0" fontId="2" fillId="0" borderId="30" xfId="2" applyFont="1" applyBorder="1" applyAlignment="1">
      <alignment horizontal="left" vertical="center"/>
    </xf>
    <xf numFmtId="0" fontId="2" fillId="0" borderId="12" xfId="2" applyFont="1" applyBorder="1" applyAlignment="1">
      <alignment horizontal="left" vertical="center"/>
    </xf>
    <xf numFmtId="0" fontId="2" fillId="6" borderId="7" xfId="2" applyFont="1" applyFill="1" applyBorder="1" applyAlignment="1">
      <alignment horizontal="center" vertical="center"/>
    </xf>
    <xf numFmtId="0" fontId="2" fillId="6" borderId="8" xfId="2" applyFont="1" applyFill="1" applyBorder="1" applyAlignment="1">
      <alignment horizontal="center" vertical="center"/>
    </xf>
    <xf numFmtId="0" fontId="2" fillId="6" borderId="17" xfId="2" applyFont="1" applyFill="1" applyBorder="1" applyAlignment="1">
      <alignment horizontal="center" vertical="center"/>
    </xf>
    <xf numFmtId="0" fontId="2" fillId="6" borderId="0" xfId="2" applyFont="1" applyFill="1" applyAlignment="1">
      <alignment horizontal="center" vertical="center"/>
    </xf>
    <xf numFmtId="0" fontId="2" fillId="6" borderId="18" xfId="2" applyFont="1" applyFill="1" applyBorder="1" applyAlignment="1">
      <alignment horizontal="center" vertical="center"/>
    </xf>
    <xf numFmtId="0" fontId="2" fillId="6" borderId="9" xfId="2" applyFont="1" applyFill="1" applyBorder="1" applyAlignment="1">
      <alignment horizontal="center" vertical="center"/>
    </xf>
    <xf numFmtId="0" fontId="2" fillId="6" borderId="26" xfId="2" applyFont="1" applyFill="1" applyBorder="1" applyAlignment="1">
      <alignment horizontal="center" vertical="center"/>
    </xf>
    <xf numFmtId="0" fontId="2" fillId="0" borderId="27" xfId="2" applyFont="1" applyBorder="1" applyAlignment="1">
      <alignment horizontal="left" vertical="center"/>
    </xf>
    <xf numFmtId="0" fontId="2" fillId="0" borderId="10"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11" fillId="3" borderId="6" xfId="0" applyFont="1" applyFill="1" applyBorder="1" applyAlignment="1" applyProtection="1">
      <alignment horizontal="center" vertical="center" shrinkToFit="1"/>
      <protection locked="0"/>
    </xf>
    <xf numFmtId="0" fontId="11" fillId="3" borderId="9" xfId="0" applyFont="1" applyFill="1" applyBorder="1" applyAlignment="1" applyProtection="1">
      <alignment horizontal="center" vertical="center" shrinkToFit="1"/>
      <protection locked="0"/>
    </xf>
    <xf numFmtId="0" fontId="11" fillId="3" borderId="22" xfId="0" applyFont="1" applyFill="1" applyBorder="1" applyAlignment="1" applyProtection="1">
      <alignment horizontal="center" vertical="center" wrapText="1"/>
      <protection locked="0"/>
    </xf>
    <xf numFmtId="0" fontId="11" fillId="3" borderId="23"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81" fontId="2" fillId="0" borderId="13" xfId="0" applyNumberFormat="1" applyFont="1" applyBorder="1" applyAlignment="1">
      <alignment horizontal="center" vertical="center" shrinkToFit="1"/>
    </xf>
    <xf numFmtId="181" fontId="2" fillId="0" borderId="14" xfId="0" applyNumberFormat="1" applyFont="1" applyBorder="1" applyAlignment="1">
      <alignment horizontal="center" vertical="center" shrinkToFit="1"/>
    </xf>
    <xf numFmtId="181" fontId="2" fillId="0" borderId="15" xfId="0" applyNumberFormat="1" applyFont="1" applyBorder="1" applyAlignment="1">
      <alignment horizontal="center" vertical="center" shrinkToFit="1"/>
    </xf>
    <xf numFmtId="0" fontId="11" fillId="4" borderId="16"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5" fillId="3" borderId="2" xfId="0"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2" fillId="2" borderId="10"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49" fontId="2" fillId="2" borderId="10"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25" fillId="0" borderId="17" xfId="0" applyFont="1" applyBorder="1" applyAlignment="1">
      <alignment horizontal="left" vertical="center" wrapText="1"/>
    </xf>
    <xf numFmtId="0" fontId="25" fillId="0" borderId="0" xfId="0" applyFont="1" applyAlignment="1">
      <alignment horizontal="left" vertical="center"/>
    </xf>
    <xf numFmtId="0" fontId="25" fillId="0" borderId="17" xfId="0" applyFont="1" applyBorder="1" applyAlignment="1">
      <alignment horizontal="left" vertical="center"/>
    </xf>
    <xf numFmtId="0" fontId="25" fillId="0" borderId="9" xfId="0" applyFont="1" applyBorder="1" applyAlignment="1">
      <alignment horizontal="left" vertical="center"/>
    </xf>
    <xf numFmtId="0" fontId="25" fillId="0" borderId="1" xfId="0" applyFont="1" applyBorder="1" applyAlignment="1">
      <alignment horizontal="left" vertical="center"/>
    </xf>
    <xf numFmtId="0" fontId="13" fillId="0" borderId="4" xfId="0" applyFont="1" applyBorder="1" applyAlignment="1" applyProtection="1">
      <alignment horizontal="left" vertical="center" wrapText="1"/>
      <protection locked="0"/>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4" fillId="5" borderId="4" xfId="0" applyFont="1" applyFill="1" applyBorder="1" applyAlignment="1" applyProtection="1">
      <alignment horizontal="center" vertical="center" wrapText="1" shrinkToFit="1"/>
      <protection locked="0"/>
    </xf>
    <xf numFmtId="0" fontId="14" fillId="5" borderId="3" xfId="0" applyFont="1" applyFill="1" applyBorder="1" applyAlignment="1" applyProtection="1">
      <alignment horizontal="center" vertical="center" shrinkToFit="1"/>
      <protection locked="0"/>
    </xf>
    <xf numFmtId="49" fontId="10" fillId="0" borderId="4" xfId="0" applyNumberFormat="1" applyFont="1" applyBorder="1" applyAlignment="1" applyProtection="1">
      <alignment horizontal="center" vertical="center" wrapText="1" shrinkToFit="1"/>
      <protection locked="0"/>
    </xf>
    <xf numFmtId="49" fontId="10" fillId="0" borderId="2" xfId="0" applyNumberFormat="1" applyFont="1" applyBorder="1" applyAlignment="1" applyProtection="1">
      <alignment horizontal="center" vertical="center" wrapText="1" shrinkToFit="1"/>
      <protection locked="0"/>
    </xf>
    <xf numFmtId="49" fontId="10" fillId="0" borderId="3" xfId="0" applyNumberFormat="1" applyFont="1" applyBorder="1" applyAlignment="1" applyProtection="1">
      <alignment horizontal="center" vertical="center" wrapText="1" shrinkToFi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9" fillId="3" borderId="4" xfId="0" applyFont="1" applyFill="1" applyBorder="1" applyAlignment="1" applyProtection="1">
      <alignment horizontal="center" wrapText="1"/>
      <protection locked="0"/>
    </xf>
    <xf numFmtId="0" fontId="9" fillId="3" borderId="2" xfId="0" applyFont="1" applyFill="1" applyBorder="1" applyAlignment="1" applyProtection="1">
      <alignment horizontal="center" wrapText="1"/>
      <protection locked="0"/>
    </xf>
    <xf numFmtId="0" fontId="9" fillId="3" borderId="3" xfId="0" applyFont="1" applyFill="1" applyBorder="1" applyAlignment="1" applyProtection="1">
      <alignment horizontal="center" wrapText="1"/>
      <protection locked="0"/>
    </xf>
    <xf numFmtId="49" fontId="6" fillId="2" borderId="4" xfId="0" applyNumberFormat="1" applyFont="1" applyFill="1" applyBorder="1" applyAlignment="1" applyProtection="1">
      <alignment horizontal="left" wrapText="1" shrinkToFit="1"/>
      <protection locked="0"/>
    </xf>
    <xf numFmtId="49" fontId="6" fillId="2" borderId="2" xfId="0" applyNumberFormat="1" applyFont="1" applyFill="1" applyBorder="1" applyAlignment="1" applyProtection="1">
      <alignment horizontal="left" wrapText="1" shrinkToFit="1"/>
      <protection locked="0"/>
    </xf>
    <xf numFmtId="49" fontId="6" fillId="2" borderId="3" xfId="0" applyNumberFormat="1" applyFont="1" applyFill="1" applyBorder="1" applyAlignment="1" applyProtection="1">
      <alignment horizontal="left" wrapText="1" shrinkToFit="1"/>
      <protection locked="0"/>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7" borderId="0" xfId="2" applyFont="1" applyFill="1" applyBorder="1" applyAlignment="1">
      <alignment horizontal="center" vertical="center"/>
    </xf>
    <xf numFmtId="0" fontId="2" fillId="7" borderId="1" xfId="2" applyFont="1" applyFill="1" applyBorder="1" applyAlignment="1">
      <alignment horizontal="center" vertical="center"/>
    </xf>
    <xf numFmtId="0" fontId="2" fillId="0" borderId="0" xfId="2" applyFont="1" applyBorder="1" applyAlignment="1">
      <alignment horizontal="left" vertical="center"/>
    </xf>
    <xf numFmtId="0" fontId="20" fillId="0" borderId="38" xfId="2" applyFont="1" applyBorder="1" applyAlignment="1">
      <alignment horizontal="left" vertical="center"/>
    </xf>
    <xf numFmtId="0" fontId="20" fillId="0" borderId="39" xfId="2" applyFont="1" applyBorder="1" applyAlignment="1">
      <alignment horizontal="left" vertical="center"/>
    </xf>
    <xf numFmtId="0" fontId="20" fillId="0" borderId="56" xfId="2" applyFont="1" applyBorder="1" applyAlignment="1">
      <alignment horizontal="left" vertical="center"/>
    </xf>
    <xf numFmtId="0" fontId="20" fillId="0" borderId="41" xfId="2" applyFont="1" applyBorder="1" applyAlignment="1">
      <alignment horizontal="left" vertical="center"/>
    </xf>
    <xf numFmtId="0" fontId="20" fillId="0" borderId="46" xfId="2" applyFont="1" applyBorder="1" applyAlignment="1">
      <alignment horizontal="left" vertical="center"/>
    </xf>
    <xf numFmtId="0" fontId="20" fillId="0" borderId="47" xfId="2" applyFont="1" applyBorder="1" applyAlignment="1">
      <alignment horizontal="left" vertical="center"/>
    </xf>
    <xf numFmtId="0" fontId="20" fillId="0" borderId="62" xfId="2" applyFont="1" applyBorder="1" applyAlignment="1">
      <alignment horizontal="left" vertical="center"/>
    </xf>
    <xf numFmtId="0" fontId="26" fillId="0" borderId="64" xfId="2" applyFont="1" applyBorder="1" applyAlignment="1">
      <alignment horizontal="center" vertical="center"/>
    </xf>
    <xf numFmtId="0" fontId="26" fillId="0" borderId="65" xfId="2" applyFont="1" applyBorder="1" applyAlignment="1">
      <alignment horizontal="center" vertical="center"/>
    </xf>
    <xf numFmtId="0" fontId="26" fillId="0" borderId="66" xfId="2" applyFont="1" applyBorder="1" applyAlignment="1">
      <alignment horizontal="center" vertical="center"/>
    </xf>
    <xf numFmtId="0" fontId="26" fillId="0" borderId="67" xfId="2" applyFont="1" applyBorder="1" applyAlignment="1">
      <alignment horizontal="center" vertical="center"/>
    </xf>
    <xf numFmtId="0" fontId="26" fillId="0" borderId="68" xfId="2" applyFont="1" applyBorder="1" applyAlignment="1">
      <alignment horizontal="center" vertical="center"/>
    </xf>
    <xf numFmtId="0" fontId="26" fillId="0" borderId="69" xfId="2" applyFont="1" applyBorder="1" applyAlignment="1">
      <alignment horizontal="center" vertical="center"/>
    </xf>
    <xf numFmtId="0" fontId="16" fillId="0" borderId="7"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181" fontId="2" fillId="0" borderId="4" xfId="0" applyNumberFormat="1" applyFont="1" applyFill="1" applyBorder="1" applyAlignment="1">
      <alignment horizontal="center" vertical="center" shrinkToFit="1"/>
    </xf>
    <xf numFmtId="181" fontId="2" fillId="0" borderId="2" xfId="0" applyNumberFormat="1"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180" fontId="2" fillId="0" borderId="7" xfId="0" applyNumberFormat="1" applyFont="1" applyFill="1" applyBorder="1" applyAlignment="1">
      <alignment horizontal="center" vertical="center" shrinkToFit="1"/>
    </xf>
    <xf numFmtId="0" fontId="2" fillId="0" borderId="7" xfId="0" applyFont="1" applyFill="1" applyBorder="1" applyProtection="1">
      <alignment vertical="center"/>
      <protection locked="0"/>
    </xf>
    <xf numFmtId="0" fontId="2" fillId="0" borderId="7" xfId="0" applyFont="1" applyFill="1" applyBorder="1" applyAlignment="1">
      <alignment horizontal="center" vertical="center"/>
    </xf>
  </cellXfs>
  <cellStyles count="3">
    <cellStyle name="標準" xfId="0" builtinId="0"/>
    <cellStyle name="標準 2" xfId="1" xr:uid="{0CA7AEA6-AF0B-4592-B245-E02A635D3504}"/>
    <cellStyle name="標準 3" xfId="2" xr:uid="{8F2DE96A-AE28-4119-BAD6-8529547854AD}"/>
  </cellStyles>
  <dxfs count="2">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ECFF"/>
      <color rgb="FFE2EFDA"/>
      <color rgb="FFFFF2CC"/>
      <color rgb="FFFFFF99"/>
      <color rgb="FF66CCFF"/>
      <color rgb="FFFF99FF"/>
      <color rgb="FFFF66FF"/>
      <color rgb="FFFF99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43</xdr:row>
      <xdr:rowOff>45720</xdr:rowOff>
    </xdr:from>
    <xdr:to>
      <xdr:col>11</xdr:col>
      <xdr:colOff>34354</xdr:colOff>
      <xdr:row>47</xdr:row>
      <xdr:rowOff>144780</xdr:rowOff>
    </xdr:to>
    <xdr:pic>
      <xdr:nvPicPr>
        <xdr:cNvPr id="2" name="図 1">
          <a:extLst>
            <a:ext uri="{FF2B5EF4-FFF2-40B4-BE49-F238E27FC236}">
              <a16:creationId xmlns:a16="http://schemas.microsoft.com/office/drawing/2014/main" id="{52EF4DDD-F98B-456D-B13E-F074BA1B69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8903970"/>
          <a:ext cx="1499299" cy="832485"/>
        </a:xfrm>
        <a:prstGeom prst="rect">
          <a:avLst/>
        </a:prstGeom>
      </xdr:spPr>
    </xdr:pic>
    <xdr:clientData/>
  </xdr:twoCellAnchor>
  <xdr:twoCellAnchor>
    <xdr:from>
      <xdr:col>38</xdr:col>
      <xdr:colOff>83820</xdr:colOff>
      <xdr:row>31</xdr:row>
      <xdr:rowOff>91440</xdr:rowOff>
    </xdr:from>
    <xdr:to>
      <xdr:col>46</xdr:col>
      <xdr:colOff>0</xdr:colOff>
      <xdr:row>37</xdr:row>
      <xdr:rowOff>0</xdr:rowOff>
    </xdr:to>
    <xdr:sp macro="" textlink="">
      <xdr:nvSpPr>
        <xdr:cNvPr id="3" name="正方形/長方形 2">
          <a:extLst>
            <a:ext uri="{FF2B5EF4-FFF2-40B4-BE49-F238E27FC236}">
              <a16:creationId xmlns:a16="http://schemas.microsoft.com/office/drawing/2014/main" id="{C2F45452-E06F-4C27-A152-4E2C9B29EEC2}"/>
            </a:ext>
          </a:extLst>
        </xdr:cNvPr>
        <xdr:cNvSpPr/>
      </xdr:nvSpPr>
      <xdr:spPr>
        <a:xfrm>
          <a:off x="5522595" y="6577965"/>
          <a:ext cx="1059180" cy="119443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b="1">
              <a:solidFill>
                <a:sysClr val="windowText" lastClr="000000"/>
              </a:solidFill>
              <a:latin typeface="Meiryo UI" panose="020B0604030504040204" pitchFamily="50" charset="-128"/>
              <a:ea typeface="Meiryo UI" panose="020B0604030504040204" pitchFamily="50" charset="-128"/>
            </a:rPr>
            <a:t>第一次申込締切</a:t>
          </a:r>
          <a:endParaRPr kumimoji="1" lang="en-US" altLang="ja-JP" sz="800" b="1">
            <a:solidFill>
              <a:sysClr val="windowText" lastClr="000000"/>
            </a:solidFill>
            <a:latin typeface="Meiryo UI" panose="020B0604030504040204" pitchFamily="50" charset="-128"/>
            <a:ea typeface="Meiryo UI" panose="020B0604030504040204" pitchFamily="50" charset="-128"/>
          </a:endParaRPr>
        </a:p>
        <a:p>
          <a:pPr algn="ctr"/>
          <a:endParaRPr kumimoji="1" lang="en-US" altLang="ja-JP" sz="900" b="1">
            <a:solidFill>
              <a:sysClr val="windowText" lastClr="000000"/>
            </a:solidFill>
            <a:latin typeface="Meiryo UI" panose="020B0604030504040204" pitchFamily="50" charset="-128"/>
            <a:ea typeface="Meiryo UI" panose="020B0604030504040204" pitchFamily="50" charset="-128"/>
          </a:endParaRPr>
        </a:p>
        <a:p>
          <a:pPr algn="ctr"/>
          <a:r>
            <a:rPr kumimoji="1" lang="en-US" altLang="ja-JP" sz="1100" b="1">
              <a:solidFill>
                <a:sysClr val="windowText" lastClr="000000"/>
              </a:solidFill>
              <a:latin typeface="Meiryo UI" panose="020B0604030504040204" pitchFamily="50" charset="-128"/>
              <a:ea typeface="Meiryo UI" panose="020B0604030504040204" pitchFamily="50" charset="-128"/>
            </a:rPr>
            <a:t>2024</a:t>
          </a:r>
          <a:r>
            <a:rPr kumimoji="1" lang="ja-JP" altLang="en-US" sz="1100" b="1">
              <a:solidFill>
                <a:sysClr val="windowText" lastClr="000000"/>
              </a:solidFill>
              <a:latin typeface="Meiryo UI" panose="020B0604030504040204" pitchFamily="50" charset="-128"/>
              <a:ea typeface="Meiryo UI" panose="020B0604030504040204" pitchFamily="50" charset="-128"/>
            </a:rPr>
            <a:t>年</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ctr"/>
          <a:r>
            <a:rPr kumimoji="1" lang="en-US" altLang="ja-JP" sz="1100" b="1">
              <a:solidFill>
                <a:sysClr val="windowText" lastClr="000000"/>
              </a:solidFill>
              <a:latin typeface="Meiryo UI" panose="020B0604030504040204" pitchFamily="50" charset="-128"/>
              <a:ea typeface="Meiryo UI" panose="020B0604030504040204" pitchFamily="50" charset="-128"/>
            </a:rPr>
            <a:t>2</a:t>
          </a:r>
          <a:r>
            <a:rPr kumimoji="1" lang="ja-JP" altLang="en-US" sz="1100" b="1">
              <a:solidFill>
                <a:sysClr val="windowText" lastClr="000000"/>
              </a:solidFill>
              <a:latin typeface="Meiryo UI" panose="020B0604030504040204" pitchFamily="50" charset="-128"/>
              <a:ea typeface="Meiryo UI" panose="020B0604030504040204" pitchFamily="50" charset="-128"/>
            </a:rPr>
            <a:t>月</a:t>
          </a:r>
          <a:r>
            <a:rPr kumimoji="1" lang="en-US" altLang="ja-JP" sz="1100" b="1">
              <a:solidFill>
                <a:sysClr val="windowText" lastClr="000000"/>
              </a:solidFill>
              <a:latin typeface="Meiryo UI" panose="020B0604030504040204" pitchFamily="50" charset="-128"/>
              <a:ea typeface="Meiryo UI" panose="020B0604030504040204" pitchFamily="50" charset="-128"/>
            </a:rPr>
            <a:t>9</a:t>
          </a:r>
          <a:r>
            <a:rPr kumimoji="1" lang="ja-JP" altLang="en-US" sz="1100" b="1">
              <a:solidFill>
                <a:sysClr val="windowText" lastClr="000000"/>
              </a:solidFill>
              <a:latin typeface="Meiryo UI" panose="020B0604030504040204" pitchFamily="50" charset="-128"/>
              <a:ea typeface="Meiryo UI" panose="020B0604030504040204" pitchFamily="50" charset="-128"/>
            </a:rPr>
            <a:t>日</a:t>
          </a:r>
          <a:r>
            <a:rPr kumimoji="1" lang="en-US" altLang="ja-JP" sz="1100" b="1">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rPr>
            <a:t>金</a:t>
          </a:r>
          <a:r>
            <a:rPr kumimoji="1" lang="en-US" altLang="ja-JP" sz="1100" b="1">
              <a:solidFill>
                <a:sysClr val="windowText" lastClr="000000"/>
              </a:solidFill>
              <a:latin typeface="Meiryo UI" panose="020B0604030504040204" pitchFamily="50" charset="-128"/>
              <a:ea typeface="Meiryo UI" panose="020B0604030504040204" pitchFamily="50" charset="-128"/>
            </a:rPr>
            <a:t>)</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66</xdr:col>
      <xdr:colOff>114300</xdr:colOff>
      <xdr:row>10</xdr:row>
      <xdr:rowOff>0</xdr:rowOff>
    </xdr:from>
    <xdr:to>
      <xdr:col>67</xdr:col>
      <xdr:colOff>9525</xdr:colOff>
      <xdr:row>39</xdr:row>
      <xdr:rowOff>85725</xdr:rowOff>
    </xdr:to>
    <xdr:cxnSp macro="">
      <xdr:nvCxnSpPr>
        <xdr:cNvPr id="5" name="直線コネクタ 4">
          <a:extLst>
            <a:ext uri="{FF2B5EF4-FFF2-40B4-BE49-F238E27FC236}">
              <a16:creationId xmlns:a16="http://schemas.microsoft.com/office/drawing/2014/main" id="{DA7A8C09-1E91-4D5E-956B-620B17C8F29C}"/>
            </a:ext>
          </a:extLst>
        </xdr:cNvPr>
        <xdr:cNvCxnSpPr/>
      </xdr:nvCxnSpPr>
      <xdr:spPr>
        <a:xfrm>
          <a:off x="9553575" y="1914525"/>
          <a:ext cx="38100" cy="6229350"/>
        </a:xfrm>
        <a:prstGeom prst="line">
          <a:avLst/>
        </a:prstGeom>
        <a:ln>
          <a:solidFill>
            <a:srgbClr val="FF0000"/>
          </a:soli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39</xdr:col>
      <xdr:colOff>19050</xdr:colOff>
      <xdr:row>39</xdr:row>
      <xdr:rowOff>85725</xdr:rowOff>
    </xdr:from>
    <xdr:to>
      <xdr:col>67</xdr:col>
      <xdr:colOff>0</xdr:colOff>
      <xdr:row>39</xdr:row>
      <xdr:rowOff>85725</xdr:rowOff>
    </xdr:to>
    <xdr:cxnSp macro="">
      <xdr:nvCxnSpPr>
        <xdr:cNvPr id="7" name="直線矢印コネクタ 6">
          <a:extLst>
            <a:ext uri="{FF2B5EF4-FFF2-40B4-BE49-F238E27FC236}">
              <a16:creationId xmlns:a16="http://schemas.microsoft.com/office/drawing/2014/main" id="{9A946B68-64C1-4C02-A51C-97346353883E}"/>
            </a:ext>
          </a:extLst>
        </xdr:cNvPr>
        <xdr:cNvCxnSpPr/>
      </xdr:nvCxnSpPr>
      <xdr:spPr>
        <a:xfrm flipH="1">
          <a:off x="5600700" y="8143875"/>
          <a:ext cx="3981450" cy="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F6D34-CF73-4182-B5B5-51D8A5965DBC}">
  <dimension ref="A1:CH239"/>
  <sheetViews>
    <sheetView showGridLines="0" tabSelected="1" workbookViewId="0">
      <selection activeCell="AW9" sqref="AW9:CH10"/>
    </sheetView>
  </sheetViews>
  <sheetFormatPr defaultColWidth="1.875" defaultRowHeight="9.6" customHeight="1" x14ac:dyDescent="0.15"/>
  <cols>
    <col min="1" max="19" width="1.875" style="58"/>
    <col min="20" max="20" width="2" style="58" customWidth="1"/>
    <col min="21" max="16384" width="1.875" style="58"/>
  </cols>
  <sheetData>
    <row r="1" spans="1:86" ht="24" x14ac:dyDescent="0.15">
      <c r="A1" s="221" t="s">
        <v>55</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W1" s="59" t="s">
        <v>56</v>
      </c>
    </row>
    <row r="2" spans="1:86" ht="19.5" x14ac:dyDescent="0.15">
      <c r="A2" s="60"/>
      <c r="B2" s="222" t="s">
        <v>57</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W2" s="109"/>
      <c r="AX2" s="109"/>
      <c r="AY2" s="109"/>
      <c r="AZ2" s="109"/>
      <c r="BA2" s="109"/>
      <c r="BB2" s="109"/>
      <c r="BC2" s="61" t="s">
        <v>58</v>
      </c>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row>
    <row r="3" spans="1:86" ht="21.6" customHeight="1" x14ac:dyDescent="0.15">
      <c r="A3" s="62" t="s">
        <v>59</v>
      </c>
    </row>
    <row r="4" spans="1:86" ht="11.45" customHeight="1" x14ac:dyDescent="0.15">
      <c r="B4" s="223" t="s">
        <v>60</v>
      </c>
      <c r="C4" s="224"/>
      <c r="D4" s="224"/>
      <c r="E4" s="224"/>
      <c r="F4" s="224"/>
      <c r="G4" s="224"/>
      <c r="H4" s="224"/>
      <c r="I4" s="224"/>
      <c r="J4" s="224"/>
      <c r="K4" s="224"/>
      <c r="L4" s="224"/>
      <c r="M4" s="224"/>
      <c r="N4" s="224"/>
      <c r="O4" s="224" t="s">
        <v>61</v>
      </c>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6"/>
      <c r="AW4" s="288"/>
      <c r="AX4" s="288"/>
      <c r="AY4" s="288"/>
      <c r="AZ4" s="288"/>
      <c r="BA4" s="288"/>
      <c r="BB4" s="288"/>
      <c r="BC4" s="290" t="s">
        <v>143</v>
      </c>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row>
    <row r="5" spans="1:86" ht="11.45" customHeight="1" x14ac:dyDescent="0.15">
      <c r="B5" s="225"/>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227"/>
      <c r="AW5" s="289"/>
      <c r="AX5" s="289"/>
      <c r="AY5" s="289"/>
      <c r="AZ5" s="289"/>
      <c r="BA5" s="289"/>
      <c r="BB5" s="289"/>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row>
    <row r="6" spans="1:86" ht="11.45" customHeight="1" x14ac:dyDescent="0.15">
      <c r="B6" s="225" t="s">
        <v>62</v>
      </c>
      <c r="C6" s="169"/>
      <c r="D6" s="169"/>
      <c r="E6" s="169"/>
      <c r="F6" s="169"/>
      <c r="G6" s="169"/>
      <c r="H6" s="169"/>
      <c r="I6" s="169"/>
      <c r="J6" s="169"/>
      <c r="K6" s="169"/>
      <c r="L6" s="169"/>
      <c r="M6" s="169"/>
      <c r="N6" s="169"/>
      <c r="O6" s="169" t="s">
        <v>63</v>
      </c>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227"/>
    </row>
    <row r="7" spans="1:86" ht="11.45" customHeight="1" x14ac:dyDescent="0.15">
      <c r="B7" s="228"/>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30"/>
    </row>
    <row r="8" spans="1:86" ht="9.6" customHeight="1" thickBot="1" x14ac:dyDescent="0.2"/>
    <row r="9" spans="1:86" ht="15.75" x14ac:dyDescent="0.15">
      <c r="B9" s="150" t="s">
        <v>64</v>
      </c>
      <c r="C9" s="151"/>
      <c r="D9" s="151"/>
      <c r="E9" s="151"/>
      <c r="F9" s="151"/>
      <c r="G9" s="151"/>
      <c r="H9" s="152"/>
      <c r="I9" s="217" t="s">
        <v>65</v>
      </c>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105" t="s">
        <v>66</v>
      </c>
      <c r="AN9" s="233"/>
      <c r="AO9" s="233"/>
      <c r="AP9" s="233"/>
      <c r="AQ9" s="233"/>
      <c r="AR9" s="233"/>
      <c r="AS9" s="233"/>
      <c r="AT9" s="234"/>
      <c r="AW9" s="298" t="s">
        <v>144</v>
      </c>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300"/>
    </row>
    <row r="10" spans="1:86" ht="16.5" thickBot="1" x14ac:dyDescent="0.2">
      <c r="B10" s="240" t="s">
        <v>67</v>
      </c>
      <c r="C10" s="129"/>
      <c r="D10" s="129"/>
      <c r="E10" s="129"/>
      <c r="F10" s="129"/>
      <c r="G10" s="129"/>
      <c r="H10" s="130"/>
      <c r="I10" s="189" t="s">
        <v>68</v>
      </c>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235"/>
      <c r="AN10" s="236"/>
      <c r="AO10" s="236"/>
      <c r="AP10" s="236"/>
      <c r="AQ10" s="236"/>
      <c r="AR10" s="236"/>
      <c r="AS10" s="236"/>
      <c r="AT10" s="237"/>
      <c r="AW10" s="301"/>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3"/>
    </row>
    <row r="11" spans="1:86" ht="15.75" x14ac:dyDescent="0.15">
      <c r="B11" s="132"/>
      <c r="C11" s="133"/>
      <c r="D11" s="133"/>
      <c r="E11" s="133"/>
      <c r="F11" s="133"/>
      <c r="G11" s="133"/>
      <c r="H11" s="13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38"/>
      <c r="AN11" s="109"/>
      <c r="AO11" s="109"/>
      <c r="AP11" s="109"/>
      <c r="AQ11" s="109"/>
      <c r="AR11" s="109"/>
      <c r="AS11" s="109"/>
      <c r="AT11" s="239"/>
    </row>
    <row r="12" spans="1:86" ht="20.45" customHeight="1" x14ac:dyDescent="0.15">
      <c r="B12" s="131" t="s">
        <v>69</v>
      </c>
      <c r="C12" s="117"/>
      <c r="D12" s="117"/>
      <c r="E12" s="117"/>
      <c r="F12" s="117"/>
      <c r="G12" s="117"/>
      <c r="H12" s="118"/>
      <c r="I12" s="173"/>
      <c r="J12" s="174"/>
      <c r="K12" s="175" t="s">
        <v>70</v>
      </c>
      <c r="L12" s="176"/>
      <c r="M12" s="176"/>
      <c r="N12" s="176"/>
      <c r="O12" s="176"/>
      <c r="P12" s="231"/>
      <c r="Q12" s="185"/>
      <c r="R12" s="174"/>
      <c r="S12" s="175" t="s">
        <v>71</v>
      </c>
      <c r="T12" s="176"/>
      <c r="U12" s="176"/>
      <c r="V12" s="176"/>
      <c r="W12" s="231"/>
      <c r="X12" s="185"/>
      <c r="Y12" s="174"/>
      <c r="Z12" s="175" t="s">
        <v>72</v>
      </c>
      <c r="AA12" s="176"/>
      <c r="AB12" s="176"/>
      <c r="AC12" s="176"/>
      <c r="AD12" s="231"/>
      <c r="AE12" s="185"/>
      <c r="AF12" s="174"/>
      <c r="AG12" s="175" t="s">
        <v>73</v>
      </c>
      <c r="AH12" s="176"/>
      <c r="AI12" s="176"/>
      <c r="AJ12" s="176"/>
      <c r="AK12" s="176"/>
      <c r="AL12" s="231"/>
      <c r="AM12" s="185"/>
      <c r="AN12" s="174"/>
      <c r="AO12" s="176" t="s">
        <v>74</v>
      </c>
      <c r="AP12" s="176"/>
      <c r="AQ12" s="176"/>
      <c r="AR12" s="176"/>
      <c r="AS12" s="176"/>
      <c r="AT12" s="232"/>
    </row>
    <row r="13" spans="1:86" ht="20.45" customHeight="1" x14ac:dyDescent="0.15">
      <c r="B13" s="132"/>
      <c r="C13" s="133"/>
      <c r="D13" s="133"/>
      <c r="E13" s="133"/>
      <c r="F13" s="133"/>
      <c r="G13" s="133"/>
      <c r="H13" s="134"/>
      <c r="I13" s="100" t="s">
        <v>75</v>
      </c>
      <c r="J13" s="101"/>
      <c r="K13" s="168" t="s">
        <v>76</v>
      </c>
      <c r="L13" s="133"/>
      <c r="M13" s="133"/>
      <c r="N13" s="133"/>
      <c r="O13" s="133"/>
      <c r="P13" s="211"/>
      <c r="Q13" s="209"/>
      <c r="R13" s="210"/>
      <c r="S13" s="168" t="s">
        <v>74</v>
      </c>
      <c r="T13" s="133"/>
      <c r="U13" s="133"/>
      <c r="V13" s="133"/>
      <c r="W13" s="211"/>
      <c r="X13" s="209"/>
      <c r="Y13" s="210"/>
      <c r="Z13" s="168" t="s">
        <v>77</v>
      </c>
      <c r="AA13" s="133"/>
      <c r="AB13" s="133"/>
      <c r="AC13" s="133"/>
      <c r="AD13" s="211"/>
      <c r="AE13" s="209"/>
      <c r="AF13" s="210"/>
      <c r="AG13" s="168" t="s">
        <v>78</v>
      </c>
      <c r="AH13" s="133"/>
      <c r="AI13" s="133"/>
      <c r="AJ13" s="133"/>
      <c r="AK13" s="133"/>
      <c r="AL13" s="211"/>
      <c r="AM13" s="209"/>
      <c r="AN13" s="210"/>
      <c r="AO13" s="212" t="s">
        <v>79</v>
      </c>
      <c r="AP13" s="213"/>
      <c r="AQ13" s="213"/>
      <c r="AR13" s="213"/>
      <c r="AS13" s="213"/>
      <c r="AT13" s="214"/>
    </row>
    <row r="14" spans="1:86" ht="6.6" customHeight="1" x14ac:dyDescent="0.15">
      <c r="B14" s="63"/>
      <c r="C14" s="64"/>
      <c r="D14" s="64"/>
      <c r="E14" s="64"/>
      <c r="F14" s="64"/>
      <c r="G14" s="64"/>
      <c r="H14" s="64"/>
      <c r="I14" s="65"/>
      <c r="J14" s="65"/>
      <c r="K14" s="64"/>
      <c r="L14" s="64"/>
      <c r="M14" s="64"/>
      <c r="N14" s="64"/>
      <c r="O14" s="64"/>
      <c r="P14" s="64"/>
      <c r="Q14" s="65"/>
      <c r="R14" s="65"/>
      <c r="S14" s="64"/>
      <c r="T14" s="64"/>
      <c r="U14" s="64"/>
      <c r="V14" s="64"/>
      <c r="W14" s="64"/>
      <c r="X14" s="65"/>
      <c r="Y14" s="65"/>
      <c r="Z14" s="64"/>
      <c r="AA14" s="64"/>
      <c r="AB14" s="64"/>
      <c r="AC14" s="64"/>
      <c r="AD14" s="64"/>
      <c r="AE14" s="65"/>
      <c r="AF14" s="65"/>
      <c r="AG14" s="64"/>
      <c r="AH14" s="64"/>
      <c r="AI14" s="64"/>
      <c r="AJ14" s="64"/>
      <c r="AK14" s="64"/>
      <c r="AL14" s="64"/>
      <c r="AM14" s="65"/>
      <c r="AN14" s="65"/>
      <c r="AO14" s="64"/>
      <c r="AP14" s="64"/>
      <c r="AQ14" s="64"/>
      <c r="AR14" s="64"/>
      <c r="AS14" s="64"/>
      <c r="AT14" s="64"/>
    </row>
    <row r="15" spans="1:86" ht="15.75" x14ac:dyDescent="0.15">
      <c r="B15" s="150" t="s">
        <v>80</v>
      </c>
      <c r="C15" s="151"/>
      <c r="D15" s="151"/>
      <c r="E15" s="151"/>
      <c r="F15" s="151"/>
      <c r="G15" s="151"/>
      <c r="H15" s="152"/>
      <c r="I15" s="215" t="s">
        <v>64</v>
      </c>
      <c r="J15" s="215"/>
      <c r="K15" s="215"/>
      <c r="L15" s="215"/>
      <c r="M15" s="66"/>
      <c r="N15" s="216" t="s">
        <v>81</v>
      </c>
      <c r="O15" s="217"/>
      <c r="P15" s="217"/>
      <c r="Q15" s="217"/>
      <c r="R15" s="217"/>
      <c r="S15" s="217"/>
      <c r="T15" s="217"/>
      <c r="U15" s="217"/>
      <c r="V15" s="217"/>
      <c r="W15" s="217"/>
      <c r="X15" s="217"/>
      <c r="Y15" s="217"/>
      <c r="Z15" s="217"/>
      <c r="AA15" s="217"/>
      <c r="AB15" s="217"/>
      <c r="AC15" s="217"/>
      <c r="AD15" s="218"/>
      <c r="AE15" s="107" t="s">
        <v>82</v>
      </c>
      <c r="AF15" s="107"/>
      <c r="AG15" s="107"/>
      <c r="AH15" s="107"/>
      <c r="AI15" s="107"/>
      <c r="AJ15" s="107"/>
      <c r="AK15" s="107"/>
      <c r="AL15" s="108"/>
      <c r="AM15" s="107" t="s">
        <v>83</v>
      </c>
      <c r="AN15" s="107"/>
      <c r="AO15" s="107"/>
      <c r="AP15" s="107"/>
      <c r="AQ15" s="107"/>
      <c r="AR15" s="107"/>
      <c r="AS15" s="107"/>
      <c r="AT15" s="108"/>
    </row>
    <row r="16" spans="1:86" ht="15.75" x14ac:dyDescent="0.15">
      <c r="B16" s="131"/>
      <c r="C16" s="117"/>
      <c r="D16" s="117"/>
      <c r="E16" s="117"/>
      <c r="F16" s="117"/>
      <c r="G16" s="117"/>
      <c r="H16" s="118"/>
      <c r="I16" s="219" t="s">
        <v>84</v>
      </c>
      <c r="J16" s="219"/>
      <c r="K16" s="219"/>
      <c r="L16" s="219"/>
      <c r="M16" s="67"/>
      <c r="N16" s="188" t="s">
        <v>85</v>
      </c>
      <c r="O16" s="189"/>
      <c r="P16" s="189"/>
      <c r="Q16" s="189"/>
      <c r="R16" s="189"/>
      <c r="S16" s="189"/>
      <c r="T16" s="189"/>
      <c r="U16" s="189"/>
      <c r="V16" s="189"/>
      <c r="W16" s="189"/>
      <c r="X16" s="189"/>
      <c r="Y16" s="189"/>
      <c r="Z16" s="189"/>
      <c r="AA16" s="189"/>
      <c r="AB16" s="189"/>
      <c r="AC16" s="189"/>
      <c r="AD16" s="190"/>
      <c r="AE16" s="194" t="s">
        <v>86</v>
      </c>
      <c r="AF16" s="194"/>
      <c r="AG16" s="194"/>
      <c r="AH16" s="194"/>
      <c r="AI16" s="194"/>
      <c r="AJ16" s="194"/>
      <c r="AK16" s="194"/>
      <c r="AL16" s="195"/>
      <c r="AM16" s="194" t="s">
        <v>61</v>
      </c>
      <c r="AN16" s="194"/>
      <c r="AO16" s="194"/>
      <c r="AP16" s="194"/>
      <c r="AQ16" s="194"/>
      <c r="AR16" s="194"/>
      <c r="AS16" s="194"/>
      <c r="AT16" s="195"/>
    </row>
    <row r="17" spans="1:47" ht="15.75" x14ac:dyDescent="0.15">
      <c r="B17" s="131"/>
      <c r="C17" s="117"/>
      <c r="D17" s="117"/>
      <c r="E17" s="117"/>
      <c r="F17" s="117"/>
      <c r="G17" s="117"/>
      <c r="H17" s="118"/>
      <c r="I17" s="220"/>
      <c r="J17" s="220"/>
      <c r="K17" s="220"/>
      <c r="L17" s="220"/>
      <c r="M17" s="68"/>
      <c r="N17" s="191"/>
      <c r="O17" s="192"/>
      <c r="P17" s="192"/>
      <c r="Q17" s="192"/>
      <c r="R17" s="192"/>
      <c r="S17" s="192"/>
      <c r="T17" s="192"/>
      <c r="U17" s="192"/>
      <c r="V17" s="192"/>
      <c r="W17" s="192"/>
      <c r="X17" s="192"/>
      <c r="Y17" s="192"/>
      <c r="Z17" s="192"/>
      <c r="AA17" s="192"/>
      <c r="AB17" s="192"/>
      <c r="AC17" s="192"/>
      <c r="AD17" s="193"/>
      <c r="AE17" s="194"/>
      <c r="AF17" s="194"/>
      <c r="AG17" s="194"/>
      <c r="AH17" s="194"/>
      <c r="AI17" s="194"/>
      <c r="AJ17" s="194"/>
      <c r="AK17" s="194"/>
      <c r="AL17" s="195"/>
      <c r="AM17" s="194"/>
      <c r="AN17" s="194"/>
      <c r="AO17" s="194"/>
      <c r="AP17" s="194"/>
      <c r="AQ17" s="194"/>
      <c r="AR17" s="194"/>
      <c r="AS17" s="194"/>
      <c r="AT17" s="195"/>
    </row>
    <row r="18" spans="1:47" ht="15.75" x14ac:dyDescent="0.15">
      <c r="B18" s="131"/>
      <c r="C18" s="117"/>
      <c r="D18" s="117"/>
      <c r="E18" s="117"/>
      <c r="F18" s="117"/>
      <c r="G18" s="117"/>
      <c r="H18" s="118"/>
      <c r="I18" s="196" t="s">
        <v>87</v>
      </c>
      <c r="J18" s="197"/>
      <c r="K18" s="197"/>
      <c r="L18" s="197"/>
      <c r="M18" s="69"/>
      <c r="N18" s="200" t="s">
        <v>88</v>
      </c>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2"/>
      <c r="AM18" s="206" t="s">
        <v>89</v>
      </c>
      <c r="AN18" s="107"/>
      <c r="AO18" s="107"/>
      <c r="AP18" s="107"/>
      <c r="AQ18" s="107"/>
      <c r="AR18" s="107"/>
      <c r="AS18" s="107"/>
      <c r="AT18" s="108"/>
    </row>
    <row r="19" spans="1:47" ht="15.75" x14ac:dyDescent="0.15">
      <c r="B19" s="131"/>
      <c r="C19" s="117"/>
      <c r="D19" s="117"/>
      <c r="E19" s="117"/>
      <c r="F19" s="117"/>
      <c r="G19" s="117"/>
      <c r="H19" s="118"/>
      <c r="I19" s="198"/>
      <c r="J19" s="199"/>
      <c r="K19" s="199"/>
      <c r="L19" s="199"/>
      <c r="M19" s="68"/>
      <c r="N19" s="203"/>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M19" s="207">
        <v>45048</v>
      </c>
      <c r="AN19" s="207"/>
      <c r="AO19" s="207"/>
      <c r="AP19" s="207"/>
      <c r="AQ19" s="207"/>
      <c r="AR19" s="207"/>
      <c r="AS19" s="207"/>
      <c r="AT19" s="208"/>
    </row>
    <row r="20" spans="1:47" ht="15.75" x14ac:dyDescent="0.15">
      <c r="B20" s="131"/>
      <c r="C20" s="117"/>
      <c r="D20" s="117"/>
      <c r="E20" s="117"/>
      <c r="F20" s="117"/>
      <c r="G20" s="117"/>
      <c r="H20" s="118"/>
      <c r="I20" s="181" t="s">
        <v>90</v>
      </c>
      <c r="J20" s="182"/>
      <c r="K20" s="182"/>
      <c r="L20" s="182"/>
      <c r="M20" s="69"/>
      <c r="N20" s="183" t="s">
        <v>63</v>
      </c>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4"/>
    </row>
    <row r="21" spans="1:47" ht="15.75" x14ac:dyDescent="0.15">
      <c r="B21" s="131"/>
      <c r="C21" s="117"/>
      <c r="D21" s="117"/>
      <c r="E21" s="117"/>
      <c r="F21" s="117"/>
      <c r="G21" s="117"/>
      <c r="H21" s="118"/>
      <c r="I21" s="182"/>
      <c r="J21" s="182"/>
      <c r="K21" s="182"/>
      <c r="L21" s="182"/>
      <c r="M21" s="68"/>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4"/>
    </row>
    <row r="22" spans="1:47" ht="20.45" customHeight="1" x14ac:dyDescent="0.15">
      <c r="B22" s="165" t="s">
        <v>91</v>
      </c>
      <c r="C22" s="166"/>
      <c r="D22" s="166"/>
      <c r="E22" s="166"/>
      <c r="F22" s="166"/>
      <c r="G22" s="166"/>
      <c r="H22" s="167"/>
      <c r="I22" s="173" t="s">
        <v>52</v>
      </c>
      <c r="J22" s="174"/>
      <c r="K22" s="166" t="s">
        <v>92</v>
      </c>
      <c r="L22" s="166"/>
      <c r="M22" s="166"/>
      <c r="N22" s="166"/>
      <c r="O22" s="166"/>
      <c r="P22" s="166"/>
      <c r="Q22" s="166"/>
      <c r="R22" s="185"/>
      <c r="S22" s="174"/>
      <c r="T22" s="186" t="s">
        <v>93</v>
      </c>
      <c r="U22" s="166"/>
      <c r="V22" s="166"/>
      <c r="W22" s="166"/>
      <c r="X22" s="166"/>
      <c r="Y22" s="166"/>
      <c r="Z22" s="166"/>
      <c r="AA22" s="166"/>
      <c r="AB22" s="185"/>
      <c r="AC22" s="174"/>
      <c r="AD22" s="186" t="s">
        <v>94</v>
      </c>
      <c r="AE22" s="166"/>
      <c r="AF22" s="166"/>
      <c r="AG22" s="166"/>
      <c r="AH22" s="166"/>
      <c r="AI22" s="166"/>
      <c r="AJ22" s="166"/>
      <c r="AK22" s="185"/>
      <c r="AL22" s="174"/>
      <c r="AM22" s="186" t="s">
        <v>95</v>
      </c>
      <c r="AN22" s="166"/>
      <c r="AO22" s="166"/>
      <c r="AP22" s="149"/>
      <c r="AQ22" s="149"/>
      <c r="AR22" s="149"/>
      <c r="AS22" s="149"/>
      <c r="AT22" s="187"/>
    </row>
    <row r="23" spans="1:47" ht="20.45" customHeight="1" x14ac:dyDescent="0.15">
      <c r="B23" s="150" t="s">
        <v>96</v>
      </c>
      <c r="C23" s="151"/>
      <c r="D23" s="151"/>
      <c r="E23" s="151"/>
      <c r="F23" s="151"/>
      <c r="G23" s="151"/>
      <c r="H23" s="152"/>
      <c r="I23" s="173" t="s">
        <v>52</v>
      </c>
      <c r="J23" s="174"/>
      <c r="K23" s="175" t="s">
        <v>97</v>
      </c>
      <c r="L23" s="176"/>
      <c r="M23" s="176"/>
      <c r="N23" s="176"/>
      <c r="O23" s="176"/>
      <c r="P23" s="176"/>
      <c r="Q23" s="176"/>
      <c r="R23" s="157" t="s">
        <v>98</v>
      </c>
      <c r="S23" s="157"/>
      <c r="T23" s="157"/>
      <c r="U23" s="157"/>
      <c r="V23" s="157"/>
      <c r="W23" s="177" t="s">
        <v>99</v>
      </c>
      <c r="X23" s="177"/>
      <c r="Y23" s="177"/>
      <c r="Z23" s="177"/>
      <c r="AA23" s="177"/>
      <c r="AB23" s="177"/>
      <c r="AC23" s="177"/>
      <c r="AD23" s="157" t="s">
        <v>100</v>
      </c>
      <c r="AE23" s="157"/>
      <c r="AF23" s="157"/>
      <c r="AG23" s="157"/>
      <c r="AH23" s="157"/>
      <c r="AI23" s="177"/>
      <c r="AJ23" s="177"/>
      <c r="AK23" s="177"/>
      <c r="AL23" s="177"/>
      <c r="AM23" s="177"/>
      <c r="AN23" s="177"/>
      <c r="AO23" s="177"/>
      <c r="AP23" s="177"/>
      <c r="AQ23" s="177"/>
      <c r="AR23" s="177"/>
      <c r="AS23" s="177"/>
      <c r="AT23" s="178"/>
    </row>
    <row r="24" spans="1:47" ht="20.45" customHeight="1" x14ac:dyDescent="0.15">
      <c r="B24" s="132"/>
      <c r="C24" s="133"/>
      <c r="D24" s="133"/>
      <c r="E24" s="133"/>
      <c r="F24" s="133"/>
      <c r="G24" s="133"/>
      <c r="H24" s="134"/>
      <c r="I24" s="100" t="s">
        <v>75</v>
      </c>
      <c r="J24" s="101"/>
      <c r="K24" s="168" t="s">
        <v>101</v>
      </c>
      <c r="L24" s="133"/>
      <c r="M24" s="133"/>
      <c r="N24" s="133"/>
      <c r="O24" s="133"/>
      <c r="P24" s="133"/>
      <c r="Q24" s="133"/>
      <c r="R24" s="61"/>
      <c r="S24" s="61"/>
      <c r="T24" s="61"/>
      <c r="U24" s="61"/>
      <c r="V24" s="61"/>
      <c r="W24" s="61"/>
      <c r="X24" s="61"/>
      <c r="Y24" s="61"/>
      <c r="Z24" s="61"/>
      <c r="AA24" s="61"/>
      <c r="AB24" s="70"/>
      <c r="AC24" s="61"/>
      <c r="AD24" s="61"/>
      <c r="AE24" s="61"/>
      <c r="AF24" s="61"/>
      <c r="AG24" s="61"/>
      <c r="AH24" s="61"/>
      <c r="AI24" s="61"/>
      <c r="AJ24" s="61"/>
      <c r="AK24" s="61"/>
      <c r="AL24" s="61"/>
      <c r="AM24" s="61"/>
      <c r="AN24" s="61"/>
      <c r="AO24" s="61"/>
      <c r="AP24" s="61"/>
      <c r="AQ24" s="61"/>
      <c r="AR24" s="61"/>
      <c r="AS24" s="61"/>
      <c r="AT24" s="71"/>
    </row>
    <row r="25" spans="1:47" ht="15" customHeight="1" x14ac:dyDescent="0.15">
      <c r="B25" s="63"/>
      <c r="C25" s="64"/>
      <c r="D25" s="64"/>
      <c r="E25" s="64"/>
      <c r="F25" s="64"/>
      <c r="G25" s="64"/>
      <c r="H25" s="64"/>
      <c r="I25" s="65"/>
      <c r="J25" s="65"/>
      <c r="K25" s="64"/>
      <c r="L25" s="64"/>
      <c r="M25" s="64"/>
      <c r="N25" s="64"/>
      <c r="O25" s="64"/>
      <c r="P25" s="64"/>
      <c r="Q25" s="65"/>
      <c r="R25" s="65"/>
      <c r="S25" s="64"/>
      <c r="T25" s="64"/>
      <c r="U25" s="64"/>
      <c r="V25" s="64"/>
      <c r="W25" s="64"/>
      <c r="X25" s="65"/>
      <c r="Y25" s="65"/>
      <c r="Z25" s="64"/>
      <c r="AA25" s="64"/>
      <c r="AB25" s="64"/>
      <c r="AC25" s="64"/>
      <c r="AD25" s="64"/>
      <c r="AE25" s="65"/>
      <c r="AF25" s="65"/>
      <c r="AG25" s="64"/>
      <c r="AH25" s="64"/>
      <c r="AI25" s="64"/>
      <c r="AJ25" s="64"/>
      <c r="AK25" s="64"/>
      <c r="AL25" s="64"/>
      <c r="AM25" s="65"/>
      <c r="AN25" s="65"/>
      <c r="AO25" s="64"/>
      <c r="AP25" s="64"/>
      <c r="AQ25" s="64"/>
      <c r="AR25" s="64"/>
      <c r="AS25" s="64"/>
      <c r="AT25" s="64"/>
    </row>
    <row r="26" spans="1:47" ht="20.25" x14ac:dyDescent="0.15">
      <c r="B26" s="169" t="s">
        <v>102</v>
      </c>
      <c r="C26" s="169"/>
      <c r="D26" s="169"/>
      <c r="E26" s="169"/>
      <c r="F26" s="169"/>
      <c r="G26" s="169"/>
      <c r="H26" s="169"/>
      <c r="I26" s="170" t="s">
        <v>66</v>
      </c>
      <c r="J26" s="170"/>
      <c r="K26" s="170"/>
      <c r="L26" s="170"/>
      <c r="M26" s="170"/>
      <c r="N26" s="170"/>
      <c r="O26" s="170"/>
      <c r="P26" s="170"/>
      <c r="Q26" s="170"/>
      <c r="R26" s="170"/>
      <c r="S26" s="170"/>
      <c r="T26" s="170"/>
      <c r="U26" s="170"/>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row>
    <row r="27" spans="1:47" ht="23.45" customHeight="1" x14ac:dyDescent="0.15">
      <c r="B27" s="165" t="s">
        <v>103</v>
      </c>
      <c r="C27" s="166"/>
      <c r="D27" s="166"/>
      <c r="E27" s="166"/>
      <c r="F27" s="166"/>
      <c r="G27" s="166"/>
      <c r="H27" s="167"/>
      <c r="I27" s="160" t="s">
        <v>104</v>
      </c>
      <c r="J27" s="149"/>
      <c r="K27" s="149"/>
      <c r="L27" s="149"/>
      <c r="M27" s="161"/>
      <c r="N27" s="162">
        <v>1</v>
      </c>
      <c r="O27" s="163"/>
      <c r="P27" s="163"/>
      <c r="Q27" s="163"/>
      <c r="R27" s="163"/>
      <c r="S27" s="163"/>
      <c r="T27" s="163"/>
      <c r="U27" s="163"/>
      <c r="V27" s="160" t="s">
        <v>105</v>
      </c>
      <c r="W27" s="149"/>
      <c r="X27" s="149"/>
      <c r="Y27" s="149"/>
      <c r="Z27" s="161"/>
      <c r="AA27" s="162">
        <v>3</v>
      </c>
      <c r="AB27" s="163"/>
      <c r="AC27" s="163"/>
      <c r="AD27" s="163"/>
      <c r="AE27" s="163"/>
      <c r="AF27" s="163"/>
      <c r="AG27" s="163"/>
      <c r="AH27" s="179" t="s">
        <v>106</v>
      </c>
      <c r="AI27" s="179"/>
      <c r="AJ27" s="179"/>
      <c r="AK27" s="179"/>
      <c r="AL27" s="180"/>
      <c r="AM27" s="162">
        <v>5</v>
      </c>
      <c r="AN27" s="163"/>
      <c r="AO27" s="163"/>
      <c r="AP27" s="163"/>
      <c r="AQ27" s="163"/>
      <c r="AR27" s="163"/>
      <c r="AS27" s="163"/>
      <c r="AT27" s="163"/>
    </row>
    <row r="28" spans="1:47" ht="23.45" customHeight="1" thickBot="1" x14ac:dyDescent="0.2">
      <c r="B28" s="165" t="s">
        <v>107</v>
      </c>
      <c r="C28" s="166"/>
      <c r="D28" s="166"/>
      <c r="E28" s="166"/>
      <c r="F28" s="166"/>
      <c r="G28" s="166"/>
      <c r="H28" s="167"/>
      <c r="I28" s="96">
        <v>45374</v>
      </c>
      <c r="J28" s="97"/>
      <c r="K28" s="97"/>
      <c r="L28" s="97"/>
      <c r="M28" s="97"/>
      <c r="N28" s="97"/>
      <c r="O28" s="97"/>
      <c r="P28" s="97"/>
      <c r="Q28" s="97"/>
      <c r="R28" s="97"/>
      <c r="S28" s="97"/>
      <c r="T28" s="97"/>
      <c r="U28" s="97"/>
      <c r="V28" s="171" t="s">
        <v>108</v>
      </c>
      <c r="W28" s="171"/>
      <c r="X28" s="171"/>
      <c r="Y28" s="172">
        <v>2</v>
      </c>
      <c r="Z28" s="172"/>
      <c r="AA28" s="172"/>
      <c r="AB28" s="172"/>
      <c r="AC28" s="172"/>
      <c r="AD28" s="149" t="s">
        <v>109</v>
      </c>
      <c r="AE28" s="149"/>
      <c r="AF28" s="149"/>
      <c r="AG28" s="73"/>
      <c r="AH28" s="73"/>
      <c r="AI28" s="73"/>
      <c r="AJ28" s="73"/>
      <c r="AK28" s="73"/>
      <c r="AL28" s="73"/>
      <c r="AM28" s="74"/>
      <c r="AN28" s="74"/>
      <c r="AO28" s="74"/>
      <c r="AP28" s="74"/>
      <c r="AQ28" s="74"/>
      <c r="AR28" s="74"/>
      <c r="AS28" s="74"/>
      <c r="AT28" s="74"/>
      <c r="AU28" s="75"/>
    </row>
    <row r="29" spans="1:47" ht="15.75" x14ac:dyDescent="0.15">
      <c r="A29" s="69"/>
      <c r="B29" s="150" t="s">
        <v>110</v>
      </c>
      <c r="C29" s="151"/>
      <c r="D29" s="151"/>
      <c r="E29" s="151"/>
      <c r="F29" s="151"/>
      <c r="G29" s="151"/>
      <c r="H29" s="152"/>
      <c r="I29" s="156" t="s">
        <v>111</v>
      </c>
      <c r="J29" s="157"/>
      <c r="K29" s="157"/>
      <c r="L29" s="157"/>
      <c r="M29" s="157"/>
      <c r="N29" s="158"/>
      <c r="O29" s="156" t="s">
        <v>112</v>
      </c>
      <c r="P29" s="157"/>
      <c r="Q29" s="157"/>
      <c r="R29" s="157"/>
      <c r="S29" s="157"/>
      <c r="T29" s="158"/>
      <c r="U29" s="159" t="s">
        <v>113</v>
      </c>
      <c r="V29" s="159"/>
      <c r="W29" s="159"/>
      <c r="X29" s="159"/>
      <c r="Y29" s="159"/>
      <c r="Z29" s="159"/>
      <c r="AA29" s="156" t="s">
        <v>114</v>
      </c>
      <c r="AB29" s="157"/>
      <c r="AC29" s="157"/>
      <c r="AD29" s="157"/>
      <c r="AE29" s="157"/>
      <c r="AF29" s="157"/>
      <c r="AG29" s="156" t="s">
        <v>95</v>
      </c>
      <c r="AH29" s="157"/>
      <c r="AI29" s="157"/>
      <c r="AJ29" s="157"/>
      <c r="AK29" s="157"/>
      <c r="AL29" s="164"/>
      <c r="AM29" s="138" t="s">
        <v>115</v>
      </c>
      <c r="AN29" s="139"/>
      <c r="AO29" s="139"/>
      <c r="AP29" s="139"/>
      <c r="AQ29" s="139"/>
      <c r="AR29" s="139"/>
      <c r="AS29" s="139"/>
      <c r="AT29" s="140"/>
    </row>
    <row r="30" spans="1:47" ht="15" customHeight="1" x14ac:dyDescent="0.15">
      <c r="A30" s="69"/>
      <c r="B30" s="131"/>
      <c r="C30" s="117"/>
      <c r="D30" s="117"/>
      <c r="E30" s="117"/>
      <c r="F30" s="117"/>
      <c r="G30" s="117"/>
      <c r="H30" s="118"/>
      <c r="I30" s="88">
        <v>1</v>
      </c>
      <c r="J30" s="89"/>
      <c r="K30" s="89"/>
      <c r="L30" s="89"/>
      <c r="M30" s="92" t="s">
        <v>116</v>
      </c>
      <c r="N30" s="98"/>
      <c r="O30" s="88">
        <v>3</v>
      </c>
      <c r="P30" s="89"/>
      <c r="Q30" s="89"/>
      <c r="R30" s="89"/>
      <c r="S30" s="92" t="s">
        <v>116</v>
      </c>
      <c r="T30" s="98"/>
      <c r="U30" s="88">
        <v>4</v>
      </c>
      <c r="V30" s="89"/>
      <c r="W30" s="89"/>
      <c r="X30" s="89"/>
      <c r="Y30" s="92" t="s">
        <v>116</v>
      </c>
      <c r="Z30" s="98"/>
      <c r="AA30" s="88">
        <v>5</v>
      </c>
      <c r="AB30" s="89"/>
      <c r="AC30" s="89"/>
      <c r="AD30" s="89"/>
      <c r="AE30" s="92" t="s">
        <v>116</v>
      </c>
      <c r="AF30" s="98"/>
      <c r="AG30" s="88">
        <v>10</v>
      </c>
      <c r="AH30" s="89"/>
      <c r="AI30" s="89"/>
      <c r="AJ30" s="89"/>
      <c r="AK30" s="92" t="s">
        <v>116</v>
      </c>
      <c r="AL30" s="92"/>
      <c r="AM30" s="76">
        <f>I30+O30+U30+AA30+AG30</f>
        <v>23</v>
      </c>
      <c r="AN30" s="145">
        <f>I30+O30+U30+AA30+AG30</f>
        <v>23</v>
      </c>
      <c r="AO30" s="145"/>
      <c r="AP30" s="145"/>
      <c r="AQ30" s="145"/>
      <c r="AR30" s="145"/>
      <c r="AS30" s="147" t="s">
        <v>116</v>
      </c>
      <c r="AT30" s="148"/>
    </row>
    <row r="31" spans="1:47" ht="15.6" customHeight="1" thickBot="1" x14ac:dyDescent="0.2">
      <c r="A31" s="69"/>
      <c r="B31" s="153"/>
      <c r="C31" s="154"/>
      <c r="D31" s="154"/>
      <c r="E31" s="154"/>
      <c r="F31" s="154"/>
      <c r="G31" s="154"/>
      <c r="H31" s="155"/>
      <c r="I31" s="141"/>
      <c r="J31" s="142"/>
      <c r="K31" s="142"/>
      <c r="L31" s="142"/>
      <c r="M31" s="143"/>
      <c r="N31" s="144"/>
      <c r="O31" s="141"/>
      <c r="P31" s="142"/>
      <c r="Q31" s="142"/>
      <c r="R31" s="142"/>
      <c r="S31" s="143"/>
      <c r="T31" s="144"/>
      <c r="U31" s="141"/>
      <c r="V31" s="142"/>
      <c r="W31" s="142"/>
      <c r="X31" s="142"/>
      <c r="Y31" s="143"/>
      <c r="Z31" s="144"/>
      <c r="AA31" s="141"/>
      <c r="AB31" s="142"/>
      <c r="AC31" s="142"/>
      <c r="AD31" s="142"/>
      <c r="AE31" s="143"/>
      <c r="AF31" s="144"/>
      <c r="AG31" s="141"/>
      <c r="AH31" s="142"/>
      <c r="AI31" s="142"/>
      <c r="AJ31" s="142"/>
      <c r="AK31" s="143"/>
      <c r="AL31" s="143"/>
      <c r="AM31" s="77"/>
      <c r="AN31" s="146"/>
      <c r="AO31" s="146"/>
      <c r="AP31" s="146"/>
      <c r="AQ31" s="146"/>
      <c r="AR31" s="146"/>
      <c r="AS31" s="94"/>
      <c r="AT31" s="95"/>
    </row>
    <row r="32" spans="1:47" ht="18" customHeight="1" x14ac:dyDescent="0.15">
      <c r="A32" s="69"/>
      <c r="B32" s="128" t="s">
        <v>117</v>
      </c>
      <c r="C32" s="129"/>
      <c r="D32" s="129"/>
      <c r="E32" s="129"/>
      <c r="F32" s="129"/>
      <c r="G32" s="129"/>
      <c r="H32" s="130"/>
      <c r="I32" s="113" t="s">
        <v>118</v>
      </c>
      <c r="J32" s="114"/>
      <c r="K32" s="115"/>
      <c r="L32" s="116">
        <v>1</v>
      </c>
      <c r="M32" s="116"/>
      <c r="N32" s="78" t="s">
        <v>119</v>
      </c>
      <c r="O32" s="113" t="s">
        <v>118</v>
      </c>
      <c r="P32" s="114"/>
      <c r="Q32" s="115"/>
      <c r="R32" s="116">
        <v>3</v>
      </c>
      <c r="S32" s="116"/>
      <c r="T32" s="78" t="s">
        <v>119</v>
      </c>
      <c r="U32" s="113" t="s">
        <v>118</v>
      </c>
      <c r="V32" s="114"/>
      <c r="W32" s="115"/>
      <c r="X32" s="116"/>
      <c r="Y32" s="116"/>
      <c r="Z32" s="78" t="s">
        <v>119</v>
      </c>
      <c r="AA32" s="113" t="s">
        <v>118</v>
      </c>
      <c r="AB32" s="114"/>
      <c r="AC32" s="115"/>
      <c r="AD32" s="116">
        <v>1</v>
      </c>
      <c r="AE32" s="116"/>
      <c r="AF32" s="78" t="s">
        <v>119</v>
      </c>
      <c r="AG32" s="113" t="s">
        <v>118</v>
      </c>
      <c r="AH32" s="114"/>
      <c r="AI32" s="115"/>
      <c r="AJ32" s="116">
        <v>10</v>
      </c>
      <c r="AK32" s="116"/>
      <c r="AL32" s="78" t="s">
        <v>119</v>
      </c>
      <c r="AM32" s="79"/>
      <c r="AN32" s="80"/>
      <c r="AO32" s="80"/>
      <c r="AP32" s="80"/>
      <c r="AQ32" s="80"/>
      <c r="AR32" s="80"/>
      <c r="AS32" s="80"/>
      <c r="AT32" s="80"/>
    </row>
    <row r="33" spans="1:47" ht="18" customHeight="1" x14ac:dyDescent="0.15">
      <c r="A33" s="69"/>
      <c r="B33" s="131"/>
      <c r="C33" s="117"/>
      <c r="D33" s="117"/>
      <c r="E33" s="117"/>
      <c r="F33" s="117"/>
      <c r="G33" s="117"/>
      <c r="H33" s="118"/>
      <c r="I33" s="113" t="s">
        <v>120</v>
      </c>
      <c r="J33" s="114"/>
      <c r="K33" s="115"/>
      <c r="L33" s="116"/>
      <c r="M33" s="116"/>
      <c r="N33" s="78" t="s">
        <v>119</v>
      </c>
      <c r="O33" s="113" t="s">
        <v>120</v>
      </c>
      <c r="P33" s="114"/>
      <c r="Q33" s="115"/>
      <c r="R33" s="116"/>
      <c r="S33" s="116"/>
      <c r="T33" s="78" t="s">
        <v>119</v>
      </c>
      <c r="U33" s="113" t="s">
        <v>120</v>
      </c>
      <c r="V33" s="114"/>
      <c r="W33" s="115"/>
      <c r="X33" s="116">
        <v>2</v>
      </c>
      <c r="Y33" s="116"/>
      <c r="Z33" s="78" t="s">
        <v>119</v>
      </c>
      <c r="AA33" s="113" t="s">
        <v>120</v>
      </c>
      <c r="AB33" s="114"/>
      <c r="AC33" s="115"/>
      <c r="AD33" s="116">
        <v>2</v>
      </c>
      <c r="AE33" s="116"/>
      <c r="AF33" s="78" t="s">
        <v>119</v>
      </c>
      <c r="AG33" s="113" t="s">
        <v>120</v>
      </c>
      <c r="AH33" s="114"/>
      <c r="AI33" s="115"/>
      <c r="AJ33" s="116"/>
      <c r="AK33" s="116"/>
      <c r="AL33" s="78" t="s">
        <v>119</v>
      </c>
      <c r="AM33" s="81"/>
      <c r="AN33" s="82"/>
      <c r="AO33" s="82"/>
      <c r="AP33" s="82"/>
      <c r="AQ33" s="82"/>
      <c r="AR33" s="82"/>
      <c r="AS33" s="82"/>
      <c r="AT33" s="82"/>
      <c r="AU33" s="82"/>
    </row>
    <row r="34" spans="1:47" ht="18" customHeight="1" x14ac:dyDescent="0.15">
      <c r="A34" s="69"/>
      <c r="B34" s="132"/>
      <c r="C34" s="133"/>
      <c r="D34" s="133"/>
      <c r="E34" s="133"/>
      <c r="F34" s="133"/>
      <c r="G34" s="133"/>
      <c r="H34" s="134"/>
      <c r="I34" s="110" t="s">
        <v>121</v>
      </c>
      <c r="J34" s="111"/>
      <c r="K34" s="112"/>
      <c r="L34" s="109"/>
      <c r="M34" s="109"/>
      <c r="N34" s="83"/>
      <c r="O34" s="110" t="s">
        <v>121</v>
      </c>
      <c r="P34" s="111"/>
      <c r="Q34" s="112"/>
      <c r="R34" s="109"/>
      <c r="S34" s="109"/>
      <c r="T34" s="83"/>
      <c r="U34" s="110" t="s">
        <v>121</v>
      </c>
      <c r="V34" s="111"/>
      <c r="W34" s="112"/>
      <c r="X34" s="109"/>
      <c r="Y34" s="109"/>
      <c r="Z34" s="83"/>
      <c r="AA34" s="110" t="s">
        <v>121</v>
      </c>
      <c r="AB34" s="111"/>
      <c r="AC34" s="112"/>
      <c r="AD34" s="109"/>
      <c r="AE34" s="109"/>
      <c r="AF34" s="83"/>
      <c r="AG34" s="135" t="s">
        <v>121</v>
      </c>
      <c r="AH34" s="136"/>
      <c r="AI34" s="137"/>
      <c r="AJ34" s="109"/>
      <c r="AK34" s="109"/>
      <c r="AL34" s="83"/>
      <c r="AM34" s="75"/>
    </row>
    <row r="35" spans="1:47" ht="15.75" x14ac:dyDescent="0.15">
      <c r="B35" s="128" t="s">
        <v>122</v>
      </c>
      <c r="C35" s="129"/>
      <c r="D35" s="129"/>
      <c r="E35" s="129"/>
      <c r="F35" s="129"/>
      <c r="G35" s="129"/>
      <c r="H35" s="130"/>
      <c r="I35" s="105"/>
      <c r="J35" s="106"/>
      <c r="K35" s="107" t="s">
        <v>123</v>
      </c>
      <c r="L35" s="107"/>
      <c r="M35" s="107"/>
      <c r="N35" s="108"/>
      <c r="O35" s="105"/>
      <c r="P35" s="106"/>
      <c r="Q35" s="107" t="s">
        <v>123</v>
      </c>
      <c r="R35" s="107"/>
      <c r="S35" s="107"/>
      <c r="T35" s="108"/>
      <c r="U35" s="105"/>
      <c r="V35" s="106"/>
      <c r="W35" s="107" t="s">
        <v>123</v>
      </c>
      <c r="X35" s="107"/>
      <c r="Y35" s="107"/>
      <c r="Z35" s="108"/>
      <c r="AA35" s="105"/>
      <c r="AB35" s="106"/>
      <c r="AC35" s="107" t="s">
        <v>123</v>
      </c>
      <c r="AD35" s="107"/>
      <c r="AE35" s="107"/>
      <c r="AF35" s="108"/>
      <c r="AG35" s="105"/>
      <c r="AH35" s="106"/>
      <c r="AI35" s="107" t="s">
        <v>123</v>
      </c>
      <c r="AJ35" s="107"/>
      <c r="AK35" s="107"/>
      <c r="AL35" s="108"/>
      <c r="AM35" s="75"/>
    </row>
    <row r="36" spans="1:47" ht="15.75" x14ac:dyDescent="0.15">
      <c r="B36" s="131"/>
      <c r="C36" s="117"/>
      <c r="D36" s="117"/>
      <c r="E36" s="117"/>
      <c r="F36" s="117"/>
      <c r="G36" s="117"/>
      <c r="H36" s="118"/>
      <c r="I36" s="123"/>
      <c r="J36" s="124"/>
      <c r="K36" s="125" t="s">
        <v>124</v>
      </c>
      <c r="L36" s="126"/>
      <c r="M36" s="126"/>
      <c r="N36" s="127"/>
      <c r="O36" s="123"/>
      <c r="P36" s="124"/>
      <c r="Q36" s="125" t="s">
        <v>124</v>
      </c>
      <c r="R36" s="126"/>
      <c r="S36" s="126"/>
      <c r="T36" s="127"/>
      <c r="U36" s="123"/>
      <c r="V36" s="124"/>
      <c r="W36" s="125" t="s">
        <v>124</v>
      </c>
      <c r="X36" s="126"/>
      <c r="Y36" s="126"/>
      <c r="Z36" s="127"/>
      <c r="AA36" s="123"/>
      <c r="AB36" s="124"/>
      <c r="AC36" s="125" t="s">
        <v>124</v>
      </c>
      <c r="AD36" s="126"/>
      <c r="AE36" s="126"/>
      <c r="AF36" s="127"/>
      <c r="AG36" s="123"/>
      <c r="AH36" s="124"/>
      <c r="AI36" s="125" t="s">
        <v>124</v>
      </c>
      <c r="AJ36" s="126"/>
      <c r="AK36" s="126"/>
      <c r="AL36" s="127"/>
      <c r="AM36" s="75"/>
    </row>
    <row r="37" spans="1:47" ht="15.75" x14ac:dyDescent="0.15">
      <c r="B37" s="132"/>
      <c r="C37" s="133"/>
      <c r="D37" s="133"/>
      <c r="E37" s="133"/>
      <c r="F37" s="133"/>
      <c r="G37" s="133"/>
      <c r="H37" s="134"/>
      <c r="I37" s="100"/>
      <c r="J37" s="101"/>
      <c r="K37" s="102" t="s">
        <v>125</v>
      </c>
      <c r="L37" s="103"/>
      <c r="M37" s="103"/>
      <c r="N37" s="104"/>
      <c r="O37" s="100"/>
      <c r="P37" s="101"/>
      <c r="Q37" s="102" t="s">
        <v>125</v>
      </c>
      <c r="R37" s="103"/>
      <c r="S37" s="103"/>
      <c r="T37" s="104"/>
      <c r="U37" s="100"/>
      <c r="V37" s="101"/>
      <c r="W37" s="102" t="s">
        <v>125</v>
      </c>
      <c r="X37" s="103"/>
      <c r="Y37" s="103"/>
      <c r="Z37" s="104"/>
      <c r="AA37" s="100"/>
      <c r="AB37" s="101"/>
      <c r="AC37" s="102" t="s">
        <v>125</v>
      </c>
      <c r="AD37" s="103"/>
      <c r="AE37" s="103"/>
      <c r="AF37" s="104"/>
      <c r="AG37" s="100"/>
      <c r="AH37" s="101"/>
      <c r="AI37" s="102" t="s">
        <v>125</v>
      </c>
      <c r="AJ37" s="103"/>
      <c r="AK37" s="103"/>
      <c r="AL37" s="104"/>
      <c r="AM37" s="75"/>
    </row>
    <row r="38" spans="1:47" ht="6.6" customHeight="1" thickBot="1" x14ac:dyDescent="0.2">
      <c r="B38" s="64"/>
      <c r="C38" s="64"/>
      <c r="D38" s="64"/>
      <c r="E38" s="64"/>
      <c r="F38" s="64"/>
      <c r="G38" s="64"/>
      <c r="H38" s="64"/>
      <c r="I38" s="65"/>
      <c r="J38" s="65"/>
      <c r="K38" s="64"/>
      <c r="L38" s="64"/>
      <c r="M38" s="64"/>
      <c r="N38" s="64"/>
      <c r="O38" s="64"/>
      <c r="P38" s="64"/>
      <c r="Q38" s="65"/>
      <c r="R38" s="65"/>
      <c r="S38" s="64"/>
      <c r="T38" s="64"/>
      <c r="U38" s="64"/>
      <c r="V38" s="64"/>
      <c r="W38" s="64"/>
      <c r="X38" s="65"/>
      <c r="Y38" s="65"/>
      <c r="Z38" s="64"/>
      <c r="AA38" s="64"/>
      <c r="AB38" s="64"/>
      <c r="AC38" s="64"/>
      <c r="AD38" s="64"/>
      <c r="AE38" s="65"/>
      <c r="AF38" s="65"/>
      <c r="AG38" s="64"/>
      <c r="AH38" s="64"/>
      <c r="AI38" s="64"/>
      <c r="AJ38" s="64"/>
      <c r="AK38" s="64"/>
      <c r="AL38" s="64"/>
      <c r="AM38" s="65"/>
      <c r="AN38" s="65"/>
      <c r="AO38" s="64"/>
      <c r="AP38" s="64"/>
      <c r="AQ38" s="64"/>
      <c r="AR38" s="64"/>
      <c r="AS38" s="64"/>
      <c r="AT38" s="64"/>
    </row>
    <row r="39" spans="1:47" ht="15.75" x14ac:dyDescent="0.15">
      <c r="B39" s="291" t="s">
        <v>126</v>
      </c>
      <c r="C39" s="292"/>
      <c r="D39" s="292"/>
      <c r="E39" s="292"/>
      <c r="F39" s="292"/>
      <c r="G39" s="292"/>
      <c r="H39" s="293"/>
      <c r="I39" s="119" t="s">
        <v>127</v>
      </c>
      <c r="J39" s="120"/>
      <c r="K39" s="120"/>
      <c r="L39" s="120"/>
      <c r="M39" s="120"/>
      <c r="N39" s="121"/>
      <c r="O39" s="119" t="s">
        <v>128</v>
      </c>
      <c r="P39" s="120"/>
      <c r="Q39" s="120"/>
      <c r="R39" s="120"/>
      <c r="S39" s="120"/>
      <c r="T39" s="121"/>
      <c r="U39" s="119" t="s">
        <v>129</v>
      </c>
      <c r="V39" s="120"/>
      <c r="W39" s="120"/>
      <c r="X39" s="120"/>
      <c r="Y39" s="120"/>
      <c r="Z39" s="121"/>
      <c r="AA39" s="119" t="s">
        <v>130</v>
      </c>
      <c r="AB39" s="120"/>
      <c r="AC39" s="120"/>
      <c r="AD39" s="120"/>
      <c r="AE39" s="120"/>
      <c r="AF39" s="121"/>
      <c r="AG39" s="119" t="s">
        <v>131</v>
      </c>
      <c r="AH39" s="120"/>
      <c r="AI39" s="120"/>
      <c r="AJ39" s="120"/>
      <c r="AK39" s="120"/>
      <c r="AL39" s="122"/>
    </row>
    <row r="40" spans="1:47" ht="15.75" x14ac:dyDescent="0.15">
      <c r="B40" s="294"/>
      <c r="C40" s="169"/>
      <c r="D40" s="169"/>
      <c r="E40" s="169"/>
      <c r="F40" s="169"/>
      <c r="G40" s="169"/>
      <c r="H40" s="227"/>
      <c r="I40" s="88">
        <v>2</v>
      </c>
      <c r="J40" s="89"/>
      <c r="K40" s="89"/>
      <c r="L40" s="89"/>
      <c r="M40" s="92" t="s">
        <v>132</v>
      </c>
      <c r="N40" s="98"/>
      <c r="O40" s="88">
        <v>3</v>
      </c>
      <c r="P40" s="89"/>
      <c r="Q40" s="89"/>
      <c r="R40" s="89"/>
      <c r="S40" s="92" t="s">
        <v>132</v>
      </c>
      <c r="T40" s="98"/>
      <c r="U40" s="88">
        <v>4</v>
      </c>
      <c r="V40" s="89"/>
      <c r="W40" s="89"/>
      <c r="X40" s="89"/>
      <c r="Y40" s="92" t="s">
        <v>132</v>
      </c>
      <c r="Z40" s="98"/>
      <c r="AA40" s="88"/>
      <c r="AB40" s="89"/>
      <c r="AC40" s="89"/>
      <c r="AD40" s="89"/>
      <c r="AE40" s="92" t="s">
        <v>132</v>
      </c>
      <c r="AF40" s="98"/>
      <c r="AG40" s="88"/>
      <c r="AH40" s="89"/>
      <c r="AI40" s="89"/>
      <c r="AJ40" s="89"/>
      <c r="AK40" s="92" t="s">
        <v>132</v>
      </c>
      <c r="AL40" s="93"/>
    </row>
    <row r="41" spans="1:47" ht="16.5" thickBot="1" x14ac:dyDescent="0.2">
      <c r="B41" s="295"/>
      <c r="C41" s="296"/>
      <c r="D41" s="296"/>
      <c r="E41" s="296"/>
      <c r="F41" s="296"/>
      <c r="G41" s="296"/>
      <c r="H41" s="297"/>
      <c r="I41" s="90"/>
      <c r="J41" s="91"/>
      <c r="K41" s="91"/>
      <c r="L41" s="91"/>
      <c r="M41" s="94"/>
      <c r="N41" s="99"/>
      <c r="O41" s="90"/>
      <c r="P41" s="91"/>
      <c r="Q41" s="91"/>
      <c r="R41" s="91"/>
      <c r="S41" s="94"/>
      <c r="T41" s="99"/>
      <c r="U41" s="90"/>
      <c r="V41" s="91"/>
      <c r="W41" s="91"/>
      <c r="X41" s="91"/>
      <c r="Y41" s="94"/>
      <c r="Z41" s="99"/>
      <c r="AA41" s="90"/>
      <c r="AB41" s="91"/>
      <c r="AC41" s="91"/>
      <c r="AD41" s="91"/>
      <c r="AE41" s="94"/>
      <c r="AF41" s="99"/>
      <c r="AG41" s="90"/>
      <c r="AH41" s="91"/>
      <c r="AI41" s="91"/>
      <c r="AJ41" s="91"/>
      <c r="AK41" s="94"/>
      <c r="AL41" s="95"/>
    </row>
    <row r="42" spans="1:47" ht="15.75" x14ac:dyDescent="0.15"/>
    <row r="43" spans="1:47" ht="15.75" x14ac:dyDescent="0.15">
      <c r="B43" s="82" t="s">
        <v>133</v>
      </c>
    </row>
    <row r="44" spans="1:47" ht="16.5" x14ac:dyDescent="0.15">
      <c r="J44" s="62"/>
      <c r="M44" s="62" t="s">
        <v>134</v>
      </c>
      <c r="N44" s="62"/>
    </row>
    <row r="45" spans="1:47" ht="15.75" x14ac:dyDescent="0.15">
      <c r="M45" s="58" t="s">
        <v>135</v>
      </c>
    </row>
    <row r="46" spans="1:47" ht="10.35" customHeight="1" x14ac:dyDescent="0.15">
      <c r="J46" s="84"/>
      <c r="M46" s="84" t="s">
        <v>136</v>
      </c>
      <c r="N46" s="84"/>
      <c r="Z46" s="84"/>
      <c r="AA46" s="84"/>
    </row>
    <row r="47" spans="1:47" ht="15.75" x14ac:dyDescent="0.15">
      <c r="M47" s="58" t="s">
        <v>137</v>
      </c>
    </row>
    <row r="48" spans="1:47" ht="15.75" x14ac:dyDescent="0.15">
      <c r="M48" s="58" t="s">
        <v>138</v>
      </c>
    </row>
    <row r="49" ht="15.75" x14ac:dyDescent="0.15"/>
    <row r="50" ht="15.75" x14ac:dyDescent="0.15"/>
    <row r="51" ht="15.75" x14ac:dyDescent="0.15"/>
    <row r="52" ht="15.75" x14ac:dyDescent="0.15"/>
    <row r="53" ht="15.75" x14ac:dyDescent="0.15"/>
    <row r="54" ht="15.75" x14ac:dyDescent="0.15"/>
    <row r="55" ht="15.75" x14ac:dyDescent="0.15"/>
    <row r="56" ht="15.75" x14ac:dyDescent="0.15"/>
    <row r="57" ht="15.75" x14ac:dyDescent="0.15"/>
    <row r="58" ht="15.75" x14ac:dyDescent="0.15"/>
    <row r="59" ht="15.75" x14ac:dyDescent="0.15"/>
    <row r="60" ht="15.75" x14ac:dyDescent="0.15"/>
    <row r="61" ht="15.75" x14ac:dyDescent="0.15"/>
    <row r="62" ht="15.75" x14ac:dyDescent="0.15"/>
    <row r="63" ht="15.75" x14ac:dyDescent="0.15"/>
    <row r="64" ht="15.75" x14ac:dyDescent="0.15"/>
    <row r="65" ht="15.75" x14ac:dyDescent="0.15"/>
    <row r="66" ht="15.75" x14ac:dyDescent="0.15"/>
    <row r="67" ht="15.75" x14ac:dyDescent="0.15"/>
    <row r="68" ht="15.75" x14ac:dyDescent="0.15"/>
    <row r="69" ht="15.75" x14ac:dyDescent="0.15"/>
    <row r="70" ht="15.75" x14ac:dyDescent="0.15"/>
    <row r="71" ht="15.75" x14ac:dyDescent="0.15"/>
    <row r="72" ht="15.75" x14ac:dyDescent="0.15"/>
    <row r="73" ht="15.75" x14ac:dyDescent="0.15"/>
    <row r="74" ht="15.75" x14ac:dyDescent="0.15"/>
    <row r="75" ht="15.75" x14ac:dyDescent="0.15"/>
    <row r="76" ht="15.75" x14ac:dyDescent="0.15"/>
    <row r="77" ht="15.75" x14ac:dyDescent="0.15"/>
    <row r="78" ht="15.75" x14ac:dyDescent="0.15"/>
    <row r="79" ht="15.75" x14ac:dyDescent="0.15"/>
    <row r="80" ht="15.75" x14ac:dyDescent="0.15"/>
    <row r="81" ht="15.75" x14ac:dyDescent="0.15"/>
    <row r="82" ht="15.75" x14ac:dyDescent="0.15"/>
    <row r="83" ht="15.75" x14ac:dyDescent="0.15"/>
    <row r="84" ht="15.75" x14ac:dyDescent="0.15"/>
    <row r="85" ht="15.75" x14ac:dyDescent="0.15"/>
    <row r="86" ht="15.75" x14ac:dyDescent="0.15"/>
    <row r="87" ht="15.75" x14ac:dyDescent="0.15"/>
    <row r="88" ht="15.75" x14ac:dyDescent="0.15"/>
    <row r="89" ht="15.75" x14ac:dyDescent="0.15"/>
    <row r="90" ht="15.75" x14ac:dyDescent="0.15"/>
    <row r="91" ht="15.75" x14ac:dyDescent="0.15"/>
    <row r="92" ht="15.75" x14ac:dyDescent="0.15"/>
    <row r="93" ht="15.75" x14ac:dyDescent="0.15"/>
    <row r="94" ht="15.75" x14ac:dyDescent="0.15"/>
    <row r="95" ht="15.75" x14ac:dyDescent="0.15"/>
    <row r="96" ht="15.75" x14ac:dyDescent="0.15"/>
    <row r="97" ht="15.75" x14ac:dyDescent="0.15"/>
    <row r="98" ht="15.75" x14ac:dyDescent="0.15"/>
    <row r="99" ht="15.75" x14ac:dyDescent="0.15"/>
    <row r="100" ht="15.75" x14ac:dyDescent="0.15"/>
    <row r="101" ht="15.75" x14ac:dyDescent="0.15"/>
    <row r="102" ht="15.75" x14ac:dyDescent="0.15"/>
    <row r="103" ht="15.75" x14ac:dyDescent="0.15"/>
    <row r="104" ht="15.75" x14ac:dyDescent="0.15"/>
    <row r="105" ht="15.75" x14ac:dyDescent="0.15"/>
    <row r="106" ht="15.75" x14ac:dyDescent="0.15"/>
    <row r="107" ht="15.75" x14ac:dyDescent="0.15"/>
    <row r="108" ht="15.75" x14ac:dyDescent="0.15"/>
    <row r="109" ht="15.75" x14ac:dyDescent="0.15"/>
    <row r="110" ht="15.75" x14ac:dyDescent="0.15"/>
    <row r="111" ht="15.75" x14ac:dyDescent="0.15"/>
    <row r="112" ht="15.75" x14ac:dyDescent="0.15"/>
    <row r="113" ht="15.75" x14ac:dyDescent="0.15"/>
    <row r="114" ht="15.75" x14ac:dyDescent="0.15"/>
    <row r="115" ht="15.75" x14ac:dyDescent="0.15"/>
    <row r="116" ht="15.75" x14ac:dyDescent="0.15"/>
    <row r="117" ht="15.75" x14ac:dyDescent="0.15"/>
    <row r="118" ht="15.75" x14ac:dyDescent="0.15"/>
    <row r="119" ht="15.75" x14ac:dyDescent="0.15"/>
    <row r="120" ht="15.75" x14ac:dyDescent="0.15"/>
    <row r="121" ht="15.75" x14ac:dyDescent="0.15"/>
    <row r="122" ht="15.75" x14ac:dyDescent="0.15"/>
    <row r="123" ht="15.75" x14ac:dyDescent="0.15"/>
    <row r="124" ht="15.75" x14ac:dyDescent="0.15"/>
    <row r="125" ht="15.75" x14ac:dyDescent="0.15"/>
    <row r="126" ht="15.75" x14ac:dyDescent="0.15"/>
    <row r="127" ht="15.75" x14ac:dyDescent="0.15"/>
    <row r="128" ht="15.75" x14ac:dyDescent="0.15"/>
    <row r="129" ht="15.75" x14ac:dyDescent="0.15"/>
    <row r="130" ht="15.75" x14ac:dyDescent="0.15"/>
    <row r="131" ht="15.75" x14ac:dyDescent="0.15"/>
    <row r="132" ht="15.75" x14ac:dyDescent="0.15"/>
    <row r="133" ht="15.75" x14ac:dyDescent="0.15"/>
    <row r="134" ht="15.75" x14ac:dyDescent="0.15"/>
    <row r="135" ht="15.75" x14ac:dyDescent="0.15"/>
    <row r="136" ht="15.75" x14ac:dyDescent="0.15"/>
    <row r="137" ht="15.75" x14ac:dyDescent="0.15"/>
    <row r="138" ht="15.75" x14ac:dyDescent="0.15"/>
    <row r="139" ht="15.75" x14ac:dyDescent="0.15"/>
    <row r="140" ht="15.75" x14ac:dyDescent="0.15"/>
    <row r="141" ht="15.75" x14ac:dyDescent="0.15"/>
    <row r="142" ht="15.75" x14ac:dyDescent="0.15"/>
    <row r="143" ht="15.75" x14ac:dyDescent="0.15"/>
    <row r="144" ht="15.75" x14ac:dyDescent="0.15"/>
    <row r="145" ht="15.75" x14ac:dyDescent="0.15"/>
    <row r="146" ht="15.75" x14ac:dyDescent="0.15"/>
    <row r="147" ht="15.75" x14ac:dyDescent="0.15"/>
    <row r="148" ht="15.75" x14ac:dyDescent="0.15"/>
    <row r="149" ht="15.75" x14ac:dyDescent="0.15"/>
    <row r="150" ht="15.75" x14ac:dyDescent="0.15"/>
    <row r="151" ht="15.75" x14ac:dyDescent="0.15"/>
    <row r="152" ht="15.75" x14ac:dyDescent="0.15"/>
    <row r="153" ht="15.75" x14ac:dyDescent="0.15"/>
    <row r="154" ht="15.75" x14ac:dyDescent="0.15"/>
    <row r="155" ht="15.75" x14ac:dyDescent="0.15"/>
    <row r="156" ht="15.75" x14ac:dyDescent="0.15"/>
    <row r="157" ht="15.75" x14ac:dyDescent="0.15"/>
    <row r="158" ht="15.75" x14ac:dyDescent="0.15"/>
    <row r="159" ht="15.75" x14ac:dyDescent="0.15"/>
    <row r="160" ht="15.75" x14ac:dyDescent="0.15"/>
    <row r="161" ht="15.75" x14ac:dyDescent="0.15"/>
    <row r="162" ht="15.75" x14ac:dyDescent="0.15"/>
    <row r="163" ht="15.75" x14ac:dyDescent="0.15"/>
    <row r="164" ht="15.75" x14ac:dyDescent="0.15"/>
    <row r="165" ht="15.75" x14ac:dyDescent="0.15"/>
    <row r="166" ht="15.75" x14ac:dyDescent="0.15"/>
    <row r="167" ht="15.75" x14ac:dyDescent="0.15"/>
    <row r="168" ht="15.75" x14ac:dyDescent="0.15"/>
    <row r="169" ht="15.75" x14ac:dyDescent="0.15"/>
    <row r="170" ht="15.75" x14ac:dyDescent="0.15"/>
    <row r="171" ht="15.75" x14ac:dyDescent="0.15"/>
    <row r="172" ht="15.75" x14ac:dyDescent="0.15"/>
    <row r="173" ht="15.75" x14ac:dyDescent="0.15"/>
    <row r="174" ht="15.75" x14ac:dyDescent="0.15"/>
    <row r="175" ht="15.75" x14ac:dyDescent="0.15"/>
    <row r="176" ht="15.75" x14ac:dyDescent="0.15"/>
    <row r="177" ht="15.75" x14ac:dyDescent="0.15"/>
    <row r="178" ht="15.75" x14ac:dyDescent="0.15"/>
    <row r="179" ht="15.75" x14ac:dyDescent="0.15"/>
    <row r="180" ht="15.75" x14ac:dyDescent="0.15"/>
    <row r="181" ht="15.75" x14ac:dyDescent="0.15"/>
    <row r="182" ht="15.75" x14ac:dyDescent="0.15"/>
    <row r="183" ht="15.75" x14ac:dyDescent="0.15"/>
    <row r="184" ht="15.75" x14ac:dyDescent="0.15"/>
    <row r="185" ht="15.75" x14ac:dyDescent="0.15"/>
    <row r="186" ht="15.75" x14ac:dyDescent="0.15"/>
    <row r="187" ht="15.75" x14ac:dyDescent="0.15"/>
    <row r="188" ht="15.75" x14ac:dyDescent="0.15"/>
    <row r="189" ht="15.75" x14ac:dyDescent="0.15"/>
    <row r="190" ht="15.75" x14ac:dyDescent="0.15"/>
    <row r="191" ht="15.75" x14ac:dyDescent="0.15"/>
    <row r="192" ht="15.75" x14ac:dyDescent="0.15"/>
    <row r="193" ht="15.75" x14ac:dyDescent="0.15"/>
    <row r="194" ht="15.75" x14ac:dyDescent="0.15"/>
    <row r="195" ht="15.75" x14ac:dyDescent="0.15"/>
    <row r="196" ht="15.75" x14ac:dyDescent="0.15"/>
    <row r="197" ht="15.75" x14ac:dyDescent="0.15"/>
    <row r="198" ht="15.75" x14ac:dyDescent="0.15"/>
    <row r="199" ht="15.75" x14ac:dyDescent="0.15"/>
    <row r="200" ht="15.75" x14ac:dyDescent="0.15"/>
    <row r="201" ht="15.75" x14ac:dyDescent="0.15"/>
    <row r="202" ht="15.75" x14ac:dyDescent="0.15"/>
    <row r="203" ht="15.75" x14ac:dyDescent="0.15"/>
    <row r="204" ht="15.75" x14ac:dyDescent="0.15"/>
    <row r="205" ht="15.75" x14ac:dyDescent="0.15"/>
    <row r="206" ht="15.75" x14ac:dyDescent="0.15"/>
    <row r="207" ht="15.75" x14ac:dyDescent="0.15"/>
    <row r="208" ht="15.75" x14ac:dyDescent="0.15"/>
    <row r="209" ht="15.75" x14ac:dyDescent="0.15"/>
    <row r="210" ht="15.75" x14ac:dyDescent="0.15"/>
    <row r="211" ht="15.75" x14ac:dyDescent="0.15"/>
    <row r="212" ht="15.75" x14ac:dyDescent="0.15"/>
    <row r="213" ht="15.75" x14ac:dyDescent="0.15"/>
    <row r="214" ht="15.75" x14ac:dyDescent="0.15"/>
    <row r="215" ht="15.75" x14ac:dyDescent="0.15"/>
    <row r="216" ht="15.75" x14ac:dyDescent="0.15"/>
    <row r="217" ht="15.75" x14ac:dyDescent="0.15"/>
    <row r="218" ht="15.75" x14ac:dyDescent="0.15"/>
    <row r="219" ht="15.75" x14ac:dyDescent="0.15"/>
    <row r="220" ht="15.75" x14ac:dyDescent="0.15"/>
    <row r="221" ht="15.75" x14ac:dyDescent="0.15"/>
    <row r="222" ht="15.75" x14ac:dyDescent="0.15"/>
    <row r="223" ht="15.75" x14ac:dyDescent="0.15"/>
    <row r="224" ht="15.75" x14ac:dyDescent="0.15"/>
    <row r="225" ht="15.75" x14ac:dyDescent="0.15"/>
    <row r="226" ht="15.75" x14ac:dyDescent="0.15"/>
    <row r="227" ht="15.75" x14ac:dyDescent="0.15"/>
    <row r="228" ht="15.75" x14ac:dyDescent="0.15"/>
    <row r="229" ht="15.75" x14ac:dyDescent="0.15"/>
    <row r="230" ht="15.75" x14ac:dyDescent="0.15"/>
    <row r="231" ht="15.75" x14ac:dyDescent="0.15"/>
    <row r="232" ht="15.75" x14ac:dyDescent="0.15"/>
    <row r="233" ht="15.75" x14ac:dyDescent="0.15"/>
    <row r="234" ht="15.75" x14ac:dyDescent="0.15"/>
    <row r="235" ht="15.75" x14ac:dyDescent="0.15"/>
    <row r="236" ht="15.75" x14ac:dyDescent="0.15"/>
    <row r="237" ht="15.75" x14ac:dyDescent="0.15"/>
    <row r="238" ht="15.75" x14ac:dyDescent="0.15"/>
    <row r="239" ht="15.75" x14ac:dyDescent="0.15"/>
  </sheetData>
  <mergeCells count="181">
    <mergeCell ref="AW4:BB5"/>
    <mergeCell ref="BC4:CH5"/>
    <mergeCell ref="AW9:CH10"/>
    <mergeCell ref="A1:AU1"/>
    <mergeCell ref="B2:AT2"/>
    <mergeCell ref="AW2:BB2"/>
    <mergeCell ref="B4:N5"/>
    <mergeCell ref="O4:AT5"/>
    <mergeCell ref="B6:N7"/>
    <mergeCell ref="O6:AT7"/>
    <mergeCell ref="X12:Y12"/>
    <mergeCell ref="Z12:AD12"/>
    <mergeCell ref="AE12:AF12"/>
    <mergeCell ref="AG12:AL12"/>
    <mergeCell ref="AM12:AN12"/>
    <mergeCell ref="AO12:AT12"/>
    <mergeCell ref="B9:H9"/>
    <mergeCell ref="I9:AL9"/>
    <mergeCell ref="AM9:AT11"/>
    <mergeCell ref="B10:H11"/>
    <mergeCell ref="I10:AL11"/>
    <mergeCell ref="B12:H13"/>
    <mergeCell ref="I12:J12"/>
    <mergeCell ref="K12:P12"/>
    <mergeCell ref="Q12:R12"/>
    <mergeCell ref="S12:W12"/>
    <mergeCell ref="AM19:AT19"/>
    <mergeCell ref="AE13:AF13"/>
    <mergeCell ref="AG13:AL13"/>
    <mergeCell ref="AM13:AN13"/>
    <mergeCell ref="AO13:AT13"/>
    <mergeCell ref="I15:L15"/>
    <mergeCell ref="N15:AD15"/>
    <mergeCell ref="AE15:AL15"/>
    <mergeCell ref="AM15:AT15"/>
    <mergeCell ref="I16:L17"/>
    <mergeCell ref="I13:J13"/>
    <mergeCell ref="K13:P13"/>
    <mergeCell ref="Q13:R13"/>
    <mergeCell ref="S13:W13"/>
    <mergeCell ref="X13:Y13"/>
    <mergeCell ref="Z13:AD13"/>
    <mergeCell ref="AD23:AH23"/>
    <mergeCell ref="AI23:AT23"/>
    <mergeCell ref="I24:J24"/>
    <mergeCell ref="AH27:AL27"/>
    <mergeCell ref="AM27:AT27"/>
    <mergeCell ref="I20:L21"/>
    <mergeCell ref="N20:AT21"/>
    <mergeCell ref="B22:H22"/>
    <mergeCell ref="I22:J22"/>
    <mergeCell ref="K22:Q22"/>
    <mergeCell ref="R22:S22"/>
    <mergeCell ref="T22:AA22"/>
    <mergeCell ref="AB22:AC22"/>
    <mergeCell ref="AD22:AJ22"/>
    <mergeCell ref="AK22:AL22"/>
    <mergeCell ref="B15:H21"/>
    <mergeCell ref="AM22:AO22"/>
    <mergeCell ref="AP22:AT22"/>
    <mergeCell ref="N16:AD17"/>
    <mergeCell ref="AE16:AL17"/>
    <mergeCell ref="AM16:AT17"/>
    <mergeCell ref="I18:L19"/>
    <mergeCell ref="N18:AL19"/>
    <mergeCell ref="AM18:AT18"/>
    <mergeCell ref="K24:Q24"/>
    <mergeCell ref="B26:H26"/>
    <mergeCell ref="I26:U26"/>
    <mergeCell ref="B27:H27"/>
    <mergeCell ref="I27:M27"/>
    <mergeCell ref="N27:U27"/>
    <mergeCell ref="V28:X28"/>
    <mergeCell ref="Y28:AC28"/>
    <mergeCell ref="B23:H24"/>
    <mergeCell ref="I23:J23"/>
    <mergeCell ref="K23:Q23"/>
    <mergeCell ref="R23:V23"/>
    <mergeCell ref="W23:AC23"/>
    <mergeCell ref="AD28:AF28"/>
    <mergeCell ref="B29:H31"/>
    <mergeCell ref="I29:N29"/>
    <mergeCell ref="O29:T29"/>
    <mergeCell ref="U29:Z29"/>
    <mergeCell ref="AA29:AF29"/>
    <mergeCell ref="V27:Z27"/>
    <mergeCell ref="AA27:AG27"/>
    <mergeCell ref="AG29:AL29"/>
    <mergeCell ref="B28:H28"/>
    <mergeCell ref="AM29:AT29"/>
    <mergeCell ref="I30:L31"/>
    <mergeCell ref="M30:N31"/>
    <mergeCell ref="O30:R31"/>
    <mergeCell ref="S30:T31"/>
    <mergeCell ref="U30:X31"/>
    <mergeCell ref="Y30:Z31"/>
    <mergeCell ref="AA30:AD31"/>
    <mergeCell ref="AE30:AF31"/>
    <mergeCell ref="AG30:AJ31"/>
    <mergeCell ref="AK30:AL31"/>
    <mergeCell ref="AN30:AR31"/>
    <mergeCell ref="AS30:AT31"/>
    <mergeCell ref="AJ34:AK34"/>
    <mergeCell ref="AJ33:AK33"/>
    <mergeCell ref="B32:H34"/>
    <mergeCell ref="I32:K32"/>
    <mergeCell ref="L32:M32"/>
    <mergeCell ref="O32:Q32"/>
    <mergeCell ref="R32:S32"/>
    <mergeCell ref="U32:W32"/>
    <mergeCell ref="X32:Y32"/>
    <mergeCell ref="AA32:AC32"/>
    <mergeCell ref="AD32:AE32"/>
    <mergeCell ref="B35:H37"/>
    <mergeCell ref="I35:J35"/>
    <mergeCell ref="K35:N35"/>
    <mergeCell ref="O35:P35"/>
    <mergeCell ref="Q35:T35"/>
    <mergeCell ref="X33:Y33"/>
    <mergeCell ref="AA33:AC33"/>
    <mergeCell ref="AD33:AE33"/>
    <mergeCell ref="AG33:AI33"/>
    <mergeCell ref="I34:K34"/>
    <mergeCell ref="L34:M34"/>
    <mergeCell ref="O34:Q34"/>
    <mergeCell ref="R34:S34"/>
    <mergeCell ref="U34:W34"/>
    <mergeCell ref="I33:K33"/>
    <mergeCell ref="L33:M33"/>
    <mergeCell ref="O33:Q33"/>
    <mergeCell ref="R33:S33"/>
    <mergeCell ref="U33:W33"/>
    <mergeCell ref="AG34:AI34"/>
    <mergeCell ref="B39:H41"/>
    <mergeCell ref="I39:N39"/>
    <mergeCell ref="O39:T39"/>
    <mergeCell ref="U39:Z39"/>
    <mergeCell ref="AA39:AF39"/>
    <mergeCell ref="AG39:AL39"/>
    <mergeCell ref="AA36:AB36"/>
    <mergeCell ref="AC36:AF36"/>
    <mergeCell ref="AG36:AH36"/>
    <mergeCell ref="AI36:AL36"/>
    <mergeCell ref="I37:J37"/>
    <mergeCell ref="K37:N37"/>
    <mergeCell ref="O37:P37"/>
    <mergeCell ref="Q37:T37"/>
    <mergeCell ref="U37:V37"/>
    <mergeCell ref="W37:Z37"/>
    <mergeCell ref="I36:J36"/>
    <mergeCell ref="K36:N36"/>
    <mergeCell ref="O36:P36"/>
    <mergeCell ref="Q36:T36"/>
    <mergeCell ref="U36:V36"/>
    <mergeCell ref="W36:Z36"/>
    <mergeCell ref="AA40:AD41"/>
    <mergeCell ref="AE40:AF41"/>
    <mergeCell ref="AG40:AJ41"/>
    <mergeCell ref="AK40:AL41"/>
    <mergeCell ref="I28:U28"/>
    <mergeCell ref="I40:L41"/>
    <mergeCell ref="M40:N41"/>
    <mergeCell ref="O40:R41"/>
    <mergeCell ref="S40:T41"/>
    <mergeCell ref="U40:X41"/>
    <mergeCell ref="Y40:Z41"/>
    <mergeCell ref="AA37:AB37"/>
    <mergeCell ref="AC37:AF37"/>
    <mergeCell ref="AG37:AH37"/>
    <mergeCell ref="AI37:AL37"/>
    <mergeCell ref="U35:V35"/>
    <mergeCell ref="W35:Z35"/>
    <mergeCell ref="AA35:AB35"/>
    <mergeCell ref="AC35:AF35"/>
    <mergeCell ref="AG35:AH35"/>
    <mergeCell ref="AI35:AL35"/>
    <mergeCell ref="X34:Y34"/>
    <mergeCell ref="AA34:AC34"/>
    <mergeCell ref="AD34:AE34"/>
    <mergeCell ref="AG32:AI32"/>
    <mergeCell ref="AJ32:AK32"/>
  </mergeCells>
  <phoneticPr fontId="1"/>
  <dataValidations count="3">
    <dataValidation type="list" allowBlank="1" showInputMessage="1" showErrorMessage="1" sqref="I26:U26" xr:uid="{609D32CC-2AA3-4784-A445-8238E96867D5}">
      <formula1>"選択して下さい,新規申込,予約変更,予約取消"</formula1>
    </dataValidation>
    <dataValidation type="list" allowBlank="1" showInputMessage="1" showErrorMessage="1" sqref="X12:Y13 AE12:AF13 AM12:AN13 Q12:R13 R22:S22 AB22:AC22 AK22:AL22 I35:J37 O35:P37 U35:V37 AA35:AB37 AG35:AH37 L34:M34 R34:S34 X34:Y34 AD34:AE34 AJ34:AK34 I12:J13 I22:J24" xr:uid="{73CEB090-1C47-4B58-9072-ED933B31FC71}">
      <formula1>"〇"</formula1>
    </dataValidation>
    <dataValidation type="list" allowBlank="1" showInputMessage="1" showErrorMessage="1" sqref="AM9:AT11" xr:uid="{DD2F74E9-204A-4496-B166-06F1A70D7D19}">
      <formula1>"選択して下さい,男子,女子"</formula1>
    </dataValidation>
  </dataValidations>
  <printOptions horizontalCentered="1"/>
  <pageMargins left="0.70866141732283472" right="0.70866141732283472"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89A0-8C5C-4C64-A01B-EB7CAEED491E}">
  <sheetPr codeName="Sheet1"/>
  <dimension ref="A1:AE125"/>
  <sheetViews>
    <sheetView showGridLines="0" topLeftCell="B1" zoomScaleNormal="100" zoomScaleSheetLayoutView="100" workbookViewId="0">
      <pane ySplit="5" topLeftCell="A6" activePane="bottomLeft" state="frozen"/>
      <selection pane="bottomLeft" activeCell="C3" sqref="C3:E3"/>
    </sheetView>
  </sheetViews>
  <sheetFormatPr defaultColWidth="3" defaultRowHeight="15.75" customHeight="1" x14ac:dyDescent="0.15"/>
  <cols>
    <col min="1" max="1" width="3.375" style="1" hidden="1" customWidth="1"/>
    <col min="2" max="2" width="5" style="2" customWidth="1"/>
    <col min="3" max="3" width="12.625" style="1" customWidth="1"/>
    <col min="4" max="4" width="3.625" style="1" customWidth="1"/>
    <col min="5" max="5" width="9.625" style="1" customWidth="1"/>
    <col min="6" max="6" width="10.625" style="1" hidden="1" customWidth="1"/>
    <col min="7" max="7" width="5.125" style="1" customWidth="1"/>
    <col min="8" max="8" width="12.125" style="1" customWidth="1"/>
    <col min="9" max="9" width="5.125" style="1" customWidth="1"/>
    <col min="10" max="10" width="15.625" style="1" customWidth="1"/>
    <col min="11" max="12" width="10.75" style="1" customWidth="1"/>
    <col min="13" max="13" width="5.625" style="3" customWidth="1"/>
    <col min="14" max="22" width="3.625" style="1" customWidth="1"/>
    <col min="23" max="24" width="15.625" style="1" customWidth="1"/>
    <col min="25" max="25" width="3.5" style="1" customWidth="1"/>
    <col min="26" max="26" width="3" style="1" customWidth="1"/>
    <col min="27" max="27" width="3" style="1"/>
    <col min="28" max="28" width="11.625" style="1" customWidth="1"/>
    <col min="29" max="30" width="4.625" style="1" customWidth="1"/>
    <col min="31" max="31" width="4.625" style="2" customWidth="1"/>
    <col min="32" max="16384" width="3" style="1"/>
  </cols>
  <sheetData>
    <row r="1" spans="1:31" ht="21.95" customHeight="1" x14ac:dyDescent="0.15">
      <c r="B1" s="243" t="s">
        <v>18</v>
      </c>
      <c r="C1" s="261" t="s">
        <v>51</v>
      </c>
      <c r="D1" s="262"/>
      <c r="E1" s="245" t="s">
        <v>43</v>
      </c>
      <c r="F1" s="41"/>
      <c r="G1" s="304" t="str">
        <f>申込書!I10</f>
        <v>ヤング杖球部</v>
      </c>
      <c r="H1" s="304"/>
      <c r="I1" s="304"/>
      <c r="J1" s="304"/>
      <c r="K1" s="304"/>
      <c r="L1" s="44" t="s">
        <v>41</v>
      </c>
      <c r="M1" s="34">
        <f>COUNTIFS($G$6:$G$125,L1,$M$6:$M$125,"")</f>
        <v>0</v>
      </c>
      <c r="N1" s="252" t="s">
        <v>53</v>
      </c>
      <c r="O1" s="253"/>
      <c r="P1" s="253"/>
      <c r="Q1" s="253"/>
      <c r="R1" s="253"/>
      <c r="S1" s="253"/>
      <c r="T1" s="253"/>
      <c r="U1" s="253"/>
      <c r="V1" s="254"/>
      <c r="W1" s="265" t="s">
        <v>140</v>
      </c>
      <c r="X1" s="266"/>
      <c r="Y1" s="266"/>
      <c r="Z1" s="266"/>
      <c r="AB1" s="1" t="s">
        <v>44</v>
      </c>
      <c r="AC1" s="2" t="s">
        <v>1</v>
      </c>
      <c r="AD1" s="2" t="s">
        <v>2</v>
      </c>
      <c r="AE1" s="2" t="s">
        <v>48</v>
      </c>
    </row>
    <row r="2" spans="1:31" ht="21.95" customHeight="1" x14ac:dyDescent="0.15">
      <c r="B2" s="244"/>
      <c r="C2" s="263"/>
      <c r="D2" s="264"/>
      <c r="E2" s="246"/>
      <c r="F2" s="42"/>
      <c r="G2" s="305"/>
      <c r="H2" s="305"/>
      <c r="I2" s="305"/>
      <c r="J2" s="305"/>
      <c r="K2" s="305"/>
      <c r="L2" s="44" t="s">
        <v>2</v>
      </c>
      <c r="M2" s="34">
        <f>COUNTIFS($G$6:$G$125,L2,$M$6:$M$125,"")</f>
        <v>0</v>
      </c>
      <c r="N2" s="249">
        <f>IF(参加者名簿!C3&lt;=(参加者名簿!C3+参加者名簿!E3),参加者名簿!C3,"")</f>
        <v>45374</v>
      </c>
      <c r="O2" s="250"/>
      <c r="P2" s="251"/>
      <c r="Q2" s="249">
        <f>IF(N2+1&lt;=(C3+E3),N2+1,"")</f>
        <v>45375</v>
      </c>
      <c r="R2" s="250"/>
      <c r="S2" s="251"/>
      <c r="T2" s="249">
        <f>IF(N2+2&lt;=(C3+E3),N2+2,"")</f>
        <v>45376</v>
      </c>
      <c r="U2" s="250"/>
      <c r="V2" s="251"/>
      <c r="W2" s="267"/>
      <c r="X2" s="266"/>
      <c r="Y2" s="266"/>
      <c r="Z2" s="266"/>
      <c r="AB2" s="39" t="s">
        <v>42</v>
      </c>
      <c r="AC2" s="34">
        <f>COUNTIFS($G$6:$G$125,$AC$1,$L$6:$L$125,AB2,$M$6:$M$125,"")</f>
        <v>0</v>
      </c>
      <c r="AD2" s="34">
        <f>COUNTIFS($G$6:$G$125,$AD$1,$L$6:$L$125,AB2,$M$6:$M$125,"")</f>
        <v>0</v>
      </c>
      <c r="AE2" s="40">
        <f>SUM(AC2:AD2)</f>
        <v>0</v>
      </c>
    </row>
    <row r="3" spans="1:31" ht="27.2" customHeight="1" x14ac:dyDescent="0.15">
      <c r="B3" s="43" t="s">
        <v>35</v>
      </c>
      <c r="C3" s="306">
        <f>申込書!I28</f>
        <v>45374</v>
      </c>
      <c r="D3" s="307" t="s">
        <v>139</v>
      </c>
      <c r="E3" s="308">
        <f>申込書!Y28</f>
        <v>2</v>
      </c>
      <c r="F3" s="35"/>
      <c r="G3" s="36" t="s">
        <v>13</v>
      </c>
      <c r="H3" s="38" t="s">
        <v>14</v>
      </c>
      <c r="I3" s="247" t="s">
        <v>51</v>
      </c>
      <c r="J3" s="248"/>
      <c r="K3" s="248"/>
      <c r="L3" s="44" t="s">
        <v>10</v>
      </c>
      <c r="M3" s="34">
        <f>M1+M2</f>
        <v>0</v>
      </c>
      <c r="N3" s="5">
        <f t="shared" ref="N3:V3" si="0">COUNTIF(N6:N125,"〇")</f>
        <v>0</v>
      </c>
      <c r="O3" s="56">
        <f t="shared" si="0"/>
        <v>0</v>
      </c>
      <c r="P3" s="53">
        <f t="shared" si="0"/>
        <v>0</v>
      </c>
      <c r="Q3" s="5">
        <f t="shared" si="0"/>
        <v>0</v>
      </c>
      <c r="R3" s="56">
        <f t="shared" si="0"/>
        <v>0</v>
      </c>
      <c r="S3" s="53">
        <f t="shared" si="0"/>
        <v>0</v>
      </c>
      <c r="T3" s="5">
        <f t="shared" si="0"/>
        <v>0</v>
      </c>
      <c r="U3" s="56">
        <f t="shared" si="0"/>
        <v>0</v>
      </c>
      <c r="V3" s="53">
        <f t="shared" si="0"/>
        <v>0</v>
      </c>
      <c r="W3" s="268"/>
      <c r="X3" s="269"/>
      <c r="Y3" s="269"/>
      <c r="Z3" s="269"/>
      <c r="AB3" s="39" t="s">
        <v>47</v>
      </c>
      <c r="AC3" s="34">
        <f t="shared" ref="AC3:AC5" si="1">COUNTIFS($G$6:$G$125,$AC$1,$L$6:$L$125,AB3,$M$6:$M$125,"")</f>
        <v>0</v>
      </c>
      <c r="AD3" s="34">
        <f t="shared" ref="AD3:AD4" si="2">COUNTIFS($G$6:$G$125,$AD$1,$L$6:$L$125,AB3,$M$6:$M$125,"")</f>
        <v>0</v>
      </c>
      <c r="AE3" s="40">
        <f t="shared" ref="AE3:AE5" si="3">SUM(AC3:AD3)</f>
        <v>0</v>
      </c>
    </row>
    <row r="4" spans="1:31" ht="27.75" customHeight="1" x14ac:dyDescent="0.25">
      <c r="B4" s="26" t="s">
        <v>18</v>
      </c>
      <c r="C4" s="20" t="s">
        <v>23</v>
      </c>
      <c r="D4" s="20"/>
      <c r="E4" s="20"/>
      <c r="F4" s="20"/>
      <c r="G4" s="27" t="s">
        <v>0</v>
      </c>
      <c r="H4" s="15" t="s">
        <v>11</v>
      </c>
      <c r="I4" s="21" t="s">
        <v>20</v>
      </c>
      <c r="J4" s="29" t="s">
        <v>5</v>
      </c>
      <c r="K4" s="30" t="s">
        <v>19</v>
      </c>
      <c r="L4" s="45" t="s">
        <v>44</v>
      </c>
      <c r="M4" s="14" t="s">
        <v>29</v>
      </c>
      <c r="N4" s="85" t="s">
        <v>38</v>
      </c>
      <c r="O4" s="86" t="s">
        <v>39</v>
      </c>
      <c r="P4" s="87" t="s">
        <v>40</v>
      </c>
      <c r="Q4" s="85" t="s">
        <v>38</v>
      </c>
      <c r="R4" s="86" t="s">
        <v>39</v>
      </c>
      <c r="S4" s="87" t="s">
        <v>40</v>
      </c>
      <c r="T4" s="85" t="s">
        <v>38</v>
      </c>
      <c r="U4" s="86" t="s">
        <v>39</v>
      </c>
      <c r="V4" s="87" t="s">
        <v>40</v>
      </c>
      <c r="W4" s="22" t="s">
        <v>15</v>
      </c>
      <c r="X4" s="23" t="s">
        <v>16</v>
      </c>
      <c r="Y4" s="255" t="s">
        <v>4</v>
      </c>
      <c r="Z4" s="256"/>
      <c r="AB4" s="39" t="s">
        <v>49</v>
      </c>
      <c r="AC4" s="34">
        <f t="shared" si="1"/>
        <v>0</v>
      </c>
      <c r="AD4" s="34">
        <f t="shared" si="2"/>
        <v>0</v>
      </c>
      <c r="AE4" s="40">
        <f t="shared" si="3"/>
        <v>0</v>
      </c>
    </row>
    <row r="5" spans="1:31" ht="28.5" customHeight="1" x14ac:dyDescent="0.15">
      <c r="B5" s="16" t="s">
        <v>3</v>
      </c>
      <c r="C5" s="17" t="s">
        <v>36</v>
      </c>
      <c r="D5" s="259" t="s">
        <v>37</v>
      </c>
      <c r="E5" s="260"/>
      <c r="F5" s="17"/>
      <c r="G5" s="18" t="s">
        <v>6</v>
      </c>
      <c r="H5" s="19">
        <v>37987</v>
      </c>
      <c r="I5" s="49">
        <f>IF(OR(H5=0,$C$3=0),"",DATEDIF(H5,$C$3,"Y"))</f>
        <v>20</v>
      </c>
      <c r="J5" s="17" t="s">
        <v>7</v>
      </c>
      <c r="K5" s="17" t="s">
        <v>45</v>
      </c>
      <c r="L5" s="17" t="s">
        <v>42</v>
      </c>
      <c r="M5" s="7"/>
      <c r="N5" s="17"/>
      <c r="O5" s="48"/>
      <c r="P5" s="54" t="s">
        <v>34</v>
      </c>
      <c r="Q5" s="17" t="s">
        <v>34</v>
      </c>
      <c r="R5" s="48" t="s">
        <v>54</v>
      </c>
      <c r="S5" s="54" t="s">
        <v>34</v>
      </c>
      <c r="T5" s="17" t="s">
        <v>34</v>
      </c>
      <c r="U5" s="48"/>
      <c r="V5" s="54"/>
      <c r="W5" s="17" t="s">
        <v>141</v>
      </c>
      <c r="X5" s="48" t="s">
        <v>142</v>
      </c>
      <c r="Y5" s="257" t="s">
        <v>8</v>
      </c>
      <c r="Z5" s="258"/>
      <c r="AB5" s="39" t="s">
        <v>50</v>
      </c>
      <c r="AC5" s="34">
        <f t="shared" si="1"/>
        <v>0</v>
      </c>
      <c r="AD5" s="34">
        <f>COUNTIFS($G$6:$G$125,$AD$1,$L$6:$L$125,AB5,$M$6:$M$125,"")</f>
        <v>0</v>
      </c>
      <c r="AE5" s="40">
        <f t="shared" si="3"/>
        <v>0</v>
      </c>
    </row>
    <row r="6" spans="1:31" ht="29.25" customHeight="1" x14ac:dyDescent="0.15">
      <c r="A6" s="1" t="str">
        <f>IF(COUNTIF(K6,"あり")&gt;=1,MAX($A$1:A5)+1,"")</f>
        <v/>
      </c>
      <c r="B6" s="33">
        <v>1</v>
      </c>
      <c r="C6" s="8"/>
      <c r="D6" s="241"/>
      <c r="E6" s="242"/>
      <c r="F6" s="8" t="str">
        <f>C6&amp;"　"&amp;D6</f>
        <v>　</v>
      </c>
      <c r="G6" s="9"/>
      <c r="H6" s="31"/>
      <c r="I6" s="10" t="str">
        <f>IF(OR(H6=0,$C$3=0),"",DATEDIF(H6,$C$3,"Y"))</f>
        <v/>
      </c>
      <c r="J6" s="11"/>
      <c r="K6" s="12"/>
      <c r="L6" s="12"/>
      <c r="M6" s="7"/>
      <c r="N6" s="32"/>
      <c r="O6" s="57"/>
      <c r="P6" s="55"/>
      <c r="Q6" s="32"/>
      <c r="R6" s="57"/>
      <c r="S6" s="55"/>
      <c r="T6" s="32"/>
      <c r="U6" s="57"/>
      <c r="V6" s="55"/>
      <c r="W6" s="11"/>
      <c r="X6" s="37"/>
      <c r="Y6" s="241"/>
      <c r="Z6" s="242"/>
    </row>
    <row r="7" spans="1:31" ht="29.25" customHeight="1" x14ac:dyDescent="0.15">
      <c r="A7" s="1" t="str">
        <f>IF(COUNTIF(K7,"あり")&gt;=1,MAX($A$1:A6)+1,"")</f>
        <v/>
      </c>
      <c r="B7" s="33">
        <v>2</v>
      </c>
      <c r="C7" s="8"/>
      <c r="D7" s="241"/>
      <c r="E7" s="242"/>
      <c r="F7" s="8" t="str">
        <f>C7&amp;"　"&amp;D7</f>
        <v>　</v>
      </c>
      <c r="G7" s="9"/>
      <c r="H7" s="31"/>
      <c r="I7" s="10" t="str">
        <f>IF(OR(H7=0,$C$3=0),"",DATEDIF(H7,$C$3,"Y"))</f>
        <v/>
      </c>
      <c r="J7" s="11"/>
      <c r="K7" s="12"/>
      <c r="L7" s="12"/>
      <c r="M7" s="7"/>
      <c r="N7" s="32"/>
      <c r="O7" s="57"/>
      <c r="P7" s="55"/>
      <c r="Q7" s="32"/>
      <c r="R7" s="57"/>
      <c r="S7" s="55"/>
      <c r="T7" s="32"/>
      <c r="U7" s="57"/>
      <c r="V7" s="55"/>
      <c r="W7" s="11"/>
      <c r="X7" s="37"/>
      <c r="Y7" s="241"/>
      <c r="Z7" s="242"/>
    </row>
    <row r="8" spans="1:31" ht="29.25" customHeight="1" x14ac:dyDescent="0.15">
      <c r="A8" s="1" t="str">
        <f>IF(COUNTIF(K8,"あり")&gt;=1,MAX($A$1:A7)+1,"")</f>
        <v/>
      </c>
      <c r="B8" s="33">
        <v>3</v>
      </c>
      <c r="C8" s="8"/>
      <c r="D8" s="241"/>
      <c r="E8" s="242"/>
      <c r="F8" s="8" t="str">
        <f t="shared" ref="F8:F70" si="4">C8&amp;"　"&amp;D8</f>
        <v>　</v>
      </c>
      <c r="G8" s="9"/>
      <c r="H8" s="31"/>
      <c r="I8" s="10" t="str">
        <f t="shared" ref="I8:I70" si="5">IF(OR(H8=0,$C$3=0),"",DATEDIF(H8,$C$3,"Y"))</f>
        <v/>
      </c>
      <c r="J8" s="11"/>
      <c r="K8" s="12"/>
      <c r="L8" s="12"/>
      <c r="M8" s="7"/>
      <c r="N8" s="32"/>
      <c r="O8" s="57"/>
      <c r="P8" s="55"/>
      <c r="Q8" s="32"/>
      <c r="R8" s="57"/>
      <c r="S8" s="55"/>
      <c r="T8" s="32"/>
      <c r="U8" s="57"/>
      <c r="V8" s="55"/>
      <c r="W8" s="11"/>
      <c r="X8" s="37"/>
      <c r="Y8" s="241"/>
      <c r="Z8" s="242"/>
    </row>
    <row r="9" spans="1:31" ht="29.25" customHeight="1" x14ac:dyDescent="0.15">
      <c r="A9" s="1" t="str">
        <f>IF(COUNTIF(K9,"あり")&gt;=1,MAX($A$1:A8)+1,"")</f>
        <v/>
      </c>
      <c r="B9" s="33">
        <v>4</v>
      </c>
      <c r="C9" s="8"/>
      <c r="D9" s="241"/>
      <c r="E9" s="242"/>
      <c r="F9" s="8" t="str">
        <f t="shared" si="4"/>
        <v>　</v>
      </c>
      <c r="G9" s="9"/>
      <c r="H9" s="31"/>
      <c r="I9" s="10" t="str">
        <f t="shared" si="5"/>
        <v/>
      </c>
      <c r="J9" s="11"/>
      <c r="K9" s="12"/>
      <c r="L9" s="12"/>
      <c r="M9" s="7"/>
      <c r="N9" s="32"/>
      <c r="O9" s="57"/>
      <c r="P9" s="55"/>
      <c r="Q9" s="32"/>
      <c r="R9" s="57"/>
      <c r="S9" s="55"/>
      <c r="T9" s="32"/>
      <c r="U9" s="57"/>
      <c r="V9" s="55"/>
      <c r="W9" s="11"/>
      <c r="X9" s="37"/>
      <c r="Y9" s="241"/>
      <c r="Z9" s="242"/>
    </row>
    <row r="10" spans="1:31" ht="29.25" customHeight="1" x14ac:dyDescent="0.15">
      <c r="A10" s="1" t="str">
        <f>IF(COUNTIF(K10,"あり")&gt;=1,MAX($A$1:A9)+1,"")</f>
        <v/>
      </c>
      <c r="B10" s="33">
        <v>5</v>
      </c>
      <c r="C10" s="8"/>
      <c r="D10" s="241"/>
      <c r="E10" s="242"/>
      <c r="F10" s="8" t="str">
        <f t="shared" si="4"/>
        <v>　</v>
      </c>
      <c r="G10" s="9"/>
      <c r="H10" s="31"/>
      <c r="I10" s="10" t="str">
        <f t="shared" si="5"/>
        <v/>
      </c>
      <c r="J10" s="11"/>
      <c r="K10" s="12"/>
      <c r="L10" s="12"/>
      <c r="M10" s="7"/>
      <c r="N10" s="32"/>
      <c r="O10" s="57"/>
      <c r="P10" s="55"/>
      <c r="Q10" s="32"/>
      <c r="R10" s="57"/>
      <c r="S10" s="55"/>
      <c r="T10" s="32"/>
      <c r="U10" s="57"/>
      <c r="V10" s="55"/>
      <c r="W10" s="11"/>
      <c r="X10" s="37"/>
      <c r="Y10" s="241"/>
      <c r="Z10" s="242"/>
    </row>
    <row r="11" spans="1:31" ht="29.25" customHeight="1" x14ac:dyDescent="0.15">
      <c r="A11" s="1" t="str">
        <f>IF(COUNTIF(K11,"あり")&gt;=1,MAX($A$1:A10)+1,"")</f>
        <v/>
      </c>
      <c r="B11" s="33">
        <v>6</v>
      </c>
      <c r="C11" s="8"/>
      <c r="D11" s="241"/>
      <c r="E11" s="242"/>
      <c r="F11" s="8" t="str">
        <f t="shared" si="4"/>
        <v>　</v>
      </c>
      <c r="G11" s="9"/>
      <c r="H11" s="31"/>
      <c r="I11" s="10" t="str">
        <f t="shared" si="5"/>
        <v/>
      </c>
      <c r="J11" s="11"/>
      <c r="K11" s="12"/>
      <c r="L11" s="12"/>
      <c r="M11" s="7"/>
      <c r="N11" s="32"/>
      <c r="O11" s="57"/>
      <c r="P11" s="55"/>
      <c r="Q11" s="32"/>
      <c r="R11" s="57"/>
      <c r="S11" s="55"/>
      <c r="T11" s="32"/>
      <c r="U11" s="57"/>
      <c r="V11" s="55"/>
      <c r="W11" s="11"/>
      <c r="X11" s="37"/>
      <c r="Y11" s="241"/>
      <c r="Z11" s="242"/>
    </row>
    <row r="12" spans="1:31" ht="29.25" customHeight="1" x14ac:dyDescent="0.15">
      <c r="A12" s="1" t="str">
        <f>IF(COUNTIF(K12,"あり")&gt;=1,MAX($A$1:A11)+1,"")</f>
        <v/>
      </c>
      <c r="B12" s="33">
        <v>7</v>
      </c>
      <c r="C12" s="8"/>
      <c r="D12" s="241"/>
      <c r="E12" s="242"/>
      <c r="F12" s="8" t="str">
        <f t="shared" si="4"/>
        <v>　</v>
      </c>
      <c r="G12" s="9"/>
      <c r="H12" s="31"/>
      <c r="I12" s="10" t="str">
        <f t="shared" si="5"/>
        <v/>
      </c>
      <c r="J12" s="11"/>
      <c r="K12" s="12"/>
      <c r="L12" s="12"/>
      <c r="M12" s="7"/>
      <c r="N12" s="32"/>
      <c r="O12" s="57"/>
      <c r="P12" s="55"/>
      <c r="Q12" s="32"/>
      <c r="R12" s="57"/>
      <c r="S12" s="55"/>
      <c r="T12" s="32"/>
      <c r="U12" s="57"/>
      <c r="V12" s="55"/>
      <c r="W12" s="11"/>
      <c r="X12" s="37"/>
      <c r="Y12" s="241"/>
      <c r="Z12" s="242"/>
    </row>
    <row r="13" spans="1:31" ht="29.25" customHeight="1" x14ac:dyDescent="0.15">
      <c r="A13" s="1" t="str">
        <f>IF(COUNTIF(K13,"あり")&gt;=1,MAX($A$1:A12)+1,"")</f>
        <v/>
      </c>
      <c r="B13" s="33">
        <v>8</v>
      </c>
      <c r="C13" s="8"/>
      <c r="D13" s="241"/>
      <c r="E13" s="242"/>
      <c r="F13" s="8" t="str">
        <f t="shared" si="4"/>
        <v>　</v>
      </c>
      <c r="G13" s="9"/>
      <c r="H13" s="31"/>
      <c r="I13" s="10" t="str">
        <f t="shared" si="5"/>
        <v/>
      </c>
      <c r="J13" s="11"/>
      <c r="K13" s="12"/>
      <c r="L13" s="12"/>
      <c r="M13" s="7"/>
      <c r="N13" s="32"/>
      <c r="O13" s="57"/>
      <c r="P13" s="55"/>
      <c r="Q13" s="32"/>
      <c r="R13" s="57"/>
      <c r="S13" s="55"/>
      <c r="T13" s="32"/>
      <c r="U13" s="57"/>
      <c r="V13" s="55"/>
      <c r="W13" s="11"/>
      <c r="X13" s="37"/>
      <c r="Y13" s="241"/>
      <c r="Z13" s="242"/>
    </row>
    <row r="14" spans="1:31" ht="29.25" customHeight="1" x14ac:dyDescent="0.15">
      <c r="A14" s="1" t="str">
        <f>IF(COUNTIF(K14,"あり")&gt;=1,MAX($A$1:A13)+1,"")</f>
        <v/>
      </c>
      <c r="B14" s="33">
        <v>9</v>
      </c>
      <c r="C14" s="8"/>
      <c r="D14" s="241"/>
      <c r="E14" s="242"/>
      <c r="F14" s="8" t="str">
        <f t="shared" si="4"/>
        <v>　</v>
      </c>
      <c r="G14" s="9"/>
      <c r="H14" s="31"/>
      <c r="I14" s="10" t="str">
        <f t="shared" si="5"/>
        <v/>
      </c>
      <c r="J14" s="11"/>
      <c r="K14" s="12"/>
      <c r="L14" s="12"/>
      <c r="M14" s="7"/>
      <c r="N14" s="32"/>
      <c r="O14" s="57"/>
      <c r="P14" s="55"/>
      <c r="Q14" s="32"/>
      <c r="R14" s="57"/>
      <c r="S14" s="55"/>
      <c r="T14" s="32"/>
      <c r="U14" s="57"/>
      <c r="V14" s="55"/>
      <c r="W14" s="11"/>
      <c r="X14" s="37"/>
      <c r="Y14" s="241"/>
      <c r="Z14" s="242"/>
    </row>
    <row r="15" spans="1:31" ht="29.25" customHeight="1" x14ac:dyDescent="0.15">
      <c r="A15" s="1" t="str">
        <f>IF(COUNTIF(K15,"あり")&gt;=1,MAX($A$1:A14)+1,"")</f>
        <v/>
      </c>
      <c r="B15" s="33">
        <v>10</v>
      </c>
      <c r="C15" s="8"/>
      <c r="D15" s="241"/>
      <c r="E15" s="242"/>
      <c r="F15" s="8" t="str">
        <f t="shared" si="4"/>
        <v>　</v>
      </c>
      <c r="G15" s="9"/>
      <c r="H15" s="31"/>
      <c r="I15" s="10" t="str">
        <f t="shared" si="5"/>
        <v/>
      </c>
      <c r="J15" s="11"/>
      <c r="K15" s="12"/>
      <c r="L15" s="12"/>
      <c r="M15" s="7"/>
      <c r="N15" s="32"/>
      <c r="O15" s="57"/>
      <c r="P15" s="55"/>
      <c r="Q15" s="32"/>
      <c r="R15" s="57"/>
      <c r="S15" s="55"/>
      <c r="T15" s="32"/>
      <c r="U15" s="57"/>
      <c r="V15" s="55"/>
      <c r="W15" s="11"/>
      <c r="X15" s="37"/>
      <c r="Y15" s="241"/>
      <c r="Z15" s="242"/>
    </row>
    <row r="16" spans="1:31" ht="29.25" customHeight="1" x14ac:dyDescent="0.15">
      <c r="A16" s="1" t="str">
        <f>IF(COUNTIF(K16,"あり")&gt;=1,MAX($A$1:A15)+1,"")</f>
        <v/>
      </c>
      <c r="B16" s="33">
        <v>11</v>
      </c>
      <c r="C16" s="8"/>
      <c r="D16" s="241"/>
      <c r="E16" s="242"/>
      <c r="F16" s="8" t="str">
        <f t="shared" si="4"/>
        <v>　</v>
      </c>
      <c r="G16" s="9"/>
      <c r="H16" s="31"/>
      <c r="I16" s="10" t="str">
        <f t="shared" si="5"/>
        <v/>
      </c>
      <c r="J16" s="11"/>
      <c r="K16" s="12"/>
      <c r="L16" s="12"/>
      <c r="M16" s="7"/>
      <c r="N16" s="32"/>
      <c r="O16" s="57"/>
      <c r="P16" s="55"/>
      <c r="Q16" s="32"/>
      <c r="R16" s="57"/>
      <c r="S16" s="55"/>
      <c r="T16" s="32"/>
      <c r="U16" s="57"/>
      <c r="V16" s="55"/>
      <c r="W16" s="11"/>
      <c r="X16" s="37"/>
      <c r="Y16" s="241"/>
      <c r="Z16" s="242"/>
    </row>
    <row r="17" spans="1:26" ht="29.25" customHeight="1" x14ac:dyDescent="0.15">
      <c r="A17" s="1" t="str">
        <f>IF(COUNTIF(K17,"あり")&gt;=1,MAX($A$1:A16)+1,"")</f>
        <v/>
      </c>
      <c r="B17" s="33">
        <v>12</v>
      </c>
      <c r="C17" s="8"/>
      <c r="D17" s="241"/>
      <c r="E17" s="242"/>
      <c r="F17" s="8" t="str">
        <f t="shared" si="4"/>
        <v>　</v>
      </c>
      <c r="G17" s="9"/>
      <c r="H17" s="31"/>
      <c r="I17" s="10" t="str">
        <f t="shared" si="5"/>
        <v/>
      </c>
      <c r="J17" s="11"/>
      <c r="K17" s="12"/>
      <c r="L17" s="12"/>
      <c r="M17" s="7"/>
      <c r="N17" s="32"/>
      <c r="O17" s="57"/>
      <c r="P17" s="55"/>
      <c r="Q17" s="32"/>
      <c r="R17" s="57"/>
      <c r="S17" s="55"/>
      <c r="T17" s="32"/>
      <c r="U17" s="57"/>
      <c r="V17" s="55"/>
      <c r="W17" s="11"/>
      <c r="X17" s="37"/>
      <c r="Y17" s="241"/>
      <c r="Z17" s="242"/>
    </row>
    <row r="18" spans="1:26" ht="29.25" customHeight="1" x14ac:dyDescent="0.15">
      <c r="A18" s="1" t="str">
        <f>IF(COUNTIF(K18,"あり")&gt;=1,MAX($A$1:A17)+1,"")</f>
        <v/>
      </c>
      <c r="B18" s="33">
        <v>13</v>
      </c>
      <c r="C18" s="8"/>
      <c r="D18" s="241"/>
      <c r="E18" s="242"/>
      <c r="F18" s="8" t="str">
        <f t="shared" si="4"/>
        <v>　</v>
      </c>
      <c r="G18" s="9"/>
      <c r="H18" s="31"/>
      <c r="I18" s="10" t="str">
        <f t="shared" si="5"/>
        <v/>
      </c>
      <c r="J18" s="11"/>
      <c r="K18" s="12"/>
      <c r="L18" s="12"/>
      <c r="M18" s="7"/>
      <c r="N18" s="32"/>
      <c r="O18" s="57"/>
      <c r="P18" s="55"/>
      <c r="Q18" s="32"/>
      <c r="R18" s="57"/>
      <c r="S18" s="55"/>
      <c r="T18" s="32"/>
      <c r="U18" s="57"/>
      <c r="V18" s="55"/>
      <c r="W18" s="11"/>
      <c r="X18" s="37"/>
      <c r="Y18" s="241"/>
      <c r="Z18" s="242"/>
    </row>
    <row r="19" spans="1:26" ht="29.25" customHeight="1" x14ac:dyDescent="0.15">
      <c r="A19" s="1" t="str">
        <f>IF(COUNTIF(K19,"あり")&gt;=1,MAX($A$1:A18)+1,"")</f>
        <v/>
      </c>
      <c r="B19" s="33">
        <v>14</v>
      </c>
      <c r="C19" s="8"/>
      <c r="D19" s="241"/>
      <c r="E19" s="242"/>
      <c r="F19" s="8" t="str">
        <f t="shared" si="4"/>
        <v>　</v>
      </c>
      <c r="G19" s="9"/>
      <c r="H19" s="31"/>
      <c r="I19" s="10" t="str">
        <f t="shared" si="5"/>
        <v/>
      </c>
      <c r="J19" s="11"/>
      <c r="K19" s="12"/>
      <c r="L19" s="12"/>
      <c r="M19" s="7"/>
      <c r="N19" s="32"/>
      <c r="O19" s="57"/>
      <c r="P19" s="55"/>
      <c r="Q19" s="32"/>
      <c r="R19" s="57"/>
      <c r="S19" s="55"/>
      <c r="T19" s="32"/>
      <c r="U19" s="57"/>
      <c r="V19" s="55"/>
      <c r="W19" s="11"/>
      <c r="X19" s="37"/>
      <c r="Y19" s="241"/>
      <c r="Z19" s="242"/>
    </row>
    <row r="20" spans="1:26" ht="29.25" customHeight="1" x14ac:dyDescent="0.15">
      <c r="A20" s="1" t="str">
        <f>IF(COUNTIF(K20,"あり")&gt;=1,MAX($A$1:A19)+1,"")</f>
        <v/>
      </c>
      <c r="B20" s="33">
        <v>15</v>
      </c>
      <c r="C20" s="8"/>
      <c r="D20" s="241"/>
      <c r="E20" s="242"/>
      <c r="F20" s="8" t="str">
        <f t="shared" si="4"/>
        <v>　</v>
      </c>
      <c r="G20" s="9"/>
      <c r="H20" s="31"/>
      <c r="I20" s="10" t="str">
        <f t="shared" si="5"/>
        <v/>
      </c>
      <c r="J20" s="11"/>
      <c r="K20" s="12"/>
      <c r="L20" s="12"/>
      <c r="M20" s="7"/>
      <c r="N20" s="32"/>
      <c r="O20" s="57"/>
      <c r="P20" s="55"/>
      <c r="Q20" s="32"/>
      <c r="R20" s="57"/>
      <c r="S20" s="55"/>
      <c r="T20" s="32"/>
      <c r="U20" s="57"/>
      <c r="V20" s="55"/>
      <c r="W20" s="11"/>
      <c r="X20" s="37"/>
      <c r="Y20" s="241"/>
      <c r="Z20" s="242"/>
    </row>
    <row r="21" spans="1:26" ht="29.25" customHeight="1" x14ac:dyDescent="0.15">
      <c r="A21" s="1" t="str">
        <f>IF(COUNTIF(K21,"あり")&gt;=1,MAX($A$1:A20)+1,"")</f>
        <v/>
      </c>
      <c r="B21" s="33">
        <v>16</v>
      </c>
      <c r="C21" s="8"/>
      <c r="D21" s="241"/>
      <c r="E21" s="242"/>
      <c r="F21" s="8" t="str">
        <f t="shared" si="4"/>
        <v>　</v>
      </c>
      <c r="G21" s="9"/>
      <c r="H21" s="31"/>
      <c r="I21" s="10" t="str">
        <f t="shared" si="5"/>
        <v/>
      </c>
      <c r="J21" s="11"/>
      <c r="K21" s="12"/>
      <c r="L21" s="12"/>
      <c r="M21" s="7"/>
      <c r="N21" s="32"/>
      <c r="O21" s="57"/>
      <c r="P21" s="55"/>
      <c r="Q21" s="32"/>
      <c r="R21" s="57"/>
      <c r="S21" s="55"/>
      <c r="T21" s="32"/>
      <c r="U21" s="57"/>
      <c r="V21" s="55"/>
      <c r="W21" s="11"/>
      <c r="X21" s="37"/>
      <c r="Y21" s="241"/>
      <c r="Z21" s="242"/>
    </row>
    <row r="22" spans="1:26" ht="29.25" customHeight="1" x14ac:dyDescent="0.15">
      <c r="A22" s="1" t="str">
        <f>IF(COUNTIF(K22,"あり")&gt;=1,MAX($A$1:A21)+1,"")</f>
        <v/>
      </c>
      <c r="B22" s="33">
        <v>17</v>
      </c>
      <c r="C22" s="8"/>
      <c r="D22" s="241"/>
      <c r="E22" s="242"/>
      <c r="F22" s="8" t="str">
        <f t="shared" si="4"/>
        <v>　</v>
      </c>
      <c r="G22" s="9"/>
      <c r="H22" s="31"/>
      <c r="I22" s="10" t="str">
        <f t="shared" si="5"/>
        <v/>
      </c>
      <c r="J22" s="11"/>
      <c r="K22" s="12"/>
      <c r="L22" s="12"/>
      <c r="M22" s="7"/>
      <c r="N22" s="32"/>
      <c r="O22" s="57"/>
      <c r="P22" s="55"/>
      <c r="Q22" s="32"/>
      <c r="R22" s="57"/>
      <c r="S22" s="55"/>
      <c r="T22" s="32"/>
      <c r="U22" s="57"/>
      <c r="V22" s="55"/>
      <c r="W22" s="11"/>
      <c r="X22" s="37"/>
      <c r="Y22" s="241"/>
      <c r="Z22" s="242"/>
    </row>
    <row r="23" spans="1:26" ht="29.25" customHeight="1" x14ac:dyDescent="0.15">
      <c r="A23" s="1" t="str">
        <f>IF(COUNTIF(K23,"あり")&gt;=1,MAX($A$1:A22)+1,"")</f>
        <v/>
      </c>
      <c r="B23" s="33">
        <v>18</v>
      </c>
      <c r="C23" s="8"/>
      <c r="D23" s="241"/>
      <c r="E23" s="242"/>
      <c r="F23" s="8" t="str">
        <f t="shared" si="4"/>
        <v>　</v>
      </c>
      <c r="G23" s="9"/>
      <c r="H23" s="31"/>
      <c r="I23" s="10" t="str">
        <f t="shared" si="5"/>
        <v/>
      </c>
      <c r="J23" s="11"/>
      <c r="K23" s="12"/>
      <c r="L23" s="12"/>
      <c r="M23" s="7"/>
      <c r="N23" s="32"/>
      <c r="O23" s="57"/>
      <c r="P23" s="55"/>
      <c r="Q23" s="32"/>
      <c r="R23" s="57"/>
      <c r="S23" s="55"/>
      <c r="T23" s="32"/>
      <c r="U23" s="57"/>
      <c r="V23" s="55"/>
      <c r="W23" s="11"/>
      <c r="X23" s="37"/>
      <c r="Y23" s="241"/>
      <c r="Z23" s="242"/>
    </row>
    <row r="24" spans="1:26" ht="29.25" customHeight="1" x14ac:dyDescent="0.15">
      <c r="A24" s="1" t="str">
        <f>IF(COUNTIF(K24,"あり")&gt;=1,MAX($A$1:A23)+1,"")</f>
        <v/>
      </c>
      <c r="B24" s="33">
        <v>19</v>
      </c>
      <c r="C24" s="8"/>
      <c r="D24" s="241"/>
      <c r="E24" s="242"/>
      <c r="F24" s="8" t="str">
        <f t="shared" si="4"/>
        <v>　</v>
      </c>
      <c r="G24" s="9"/>
      <c r="H24" s="31"/>
      <c r="I24" s="10" t="str">
        <f t="shared" si="5"/>
        <v/>
      </c>
      <c r="J24" s="11"/>
      <c r="K24" s="12"/>
      <c r="L24" s="12"/>
      <c r="M24" s="7"/>
      <c r="N24" s="32"/>
      <c r="O24" s="57"/>
      <c r="P24" s="55"/>
      <c r="Q24" s="32"/>
      <c r="R24" s="57"/>
      <c r="S24" s="55"/>
      <c r="T24" s="32"/>
      <c r="U24" s="57"/>
      <c r="V24" s="55"/>
      <c r="W24" s="11"/>
      <c r="X24" s="37"/>
      <c r="Y24" s="241"/>
      <c r="Z24" s="242"/>
    </row>
    <row r="25" spans="1:26" ht="29.25" customHeight="1" x14ac:dyDescent="0.15">
      <c r="A25" s="1" t="str">
        <f>IF(COUNTIF(K25,"あり")&gt;=1,MAX($A$1:A24)+1,"")</f>
        <v/>
      </c>
      <c r="B25" s="33">
        <v>20</v>
      </c>
      <c r="C25" s="8"/>
      <c r="D25" s="241"/>
      <c r="E25" s="242"/>
      <c r="F25" s="8" t="str">
        <f t="shared" si="4"/>
        <v>　</v>
      </c>
      <c r="G25" s="9"/>
      <c r="H25" s="31"/>
      <c r="I25" s="10" t="str">
        <f t="shared" si="5"/>
        <v/>
      </c>
      <c r="J25" s="11"/>
      <c r="K25" s="12"/>
      <c r="L25" s="12"/>
      <c r="M25" s="7"/>
      <c r="N25" s="32"/>
      <c r="O25" s="57"/>
      <c r="P25" s="55"/>
      <c r="Q25" s="32"/>
      <c r="R25" s="57"/>
      <c r="S25" s="55"/>
      <c r="T25" s="32"/>
      <c r="U25" s="57"/>
      <c r="V25" s="55"/>
      <c r="W25" s="11"/>
      <c r="X25" s="37"/>
      <c r="Y25" s="241"/>
      <c r="Z25" s="242"/>
    </row>
    <row r="26" spans="1:26" ht="29.25" customHeight="1" x14ac:dyDescent="0.15">
      <c r="A26" s="1" t="str">
        <f>IF(COUNTIF(K26,"あり")&gt;=1,MAX($A$1:A25)+1,"")</f>
        <v/>
      </c>
      <c r="B26" s="33">
        <v>21</v>
      </c>
      <c r="C26" s="8"/>
      <c r="D26" s="241"/>
      <c r="E26" s="242"/>
      <c r="F26" s="8" t="str">
        <f t="shared" si="4"/>
        <v>　</v>
      </c>
      <c r="G26" s="9"/>
      <c r="H26" s="31"/>
      <c r="I26" s="10" t="str">
        <f t="shared" si="5"/>
        <v/>
      </c>
      <c r="J26" s="11"/>
      <c r="K26" s="12"/>
      <c r="L26" s="12"/>
      <c r="M26" s="7"/>
      <c r="N26" s="32"/>
      <c r="O26" s="57"/>
      <c r="P26" s="55"/>
      <c r="Q26" s="32"/>
      <c r="R26" s="57"/>
      <c r="S26" s="55"/>
      <c r="T26" s="32"/>
      <c r="U26" s="57"/>
      <c r="V26" s="55"/>
      <c r="W26" s="11"/>
      <c r="X26" s="37"/>
      <c r="Y26" s="241"/>
      <c r="Z26" s="242"/>
    </row>
    <row r="27" spans="1:26" ht="29.25" customHeight="1" x14ac:dyDescent="0.15">
      <c r="A27" s="1" t="str">
        <f>IF(COUNTIF(K27,"あり")&gt;=1,MAX($A$1:A26)+1,"")</f>
        <v/>
      </c>
      <c r="B27" s="33">
        <v>22</v>
      </c>
      <c r="C27" s="8"/>
      <c r="D27" s="241"/>
      <c r="E27" s="242"/>
      <c r="F27" s="8" t="str">
        <f t="shared" si="4"/>
        <v>　</v>
      </c>
      <c r="G27" s="9"/>
      <c r="H27" s="31"/>
      <c r="I27" s="10" t="str">
        <f t="shared" si="5"/>
        <v/>
      </c>
      <c r="J27" s="11"/>
      <c r="K27" s="12"/>
      <c r="L27" s="12"/>
      <c r="M27" s="7"/>
      <c r="N27" s="32"/>
      <c r="O27" s="57"/>
      <c r="P27" s="55"/>
      <c r="Q27" s="32"/>
      <c r="R27" s="57"/>
      <c r="S27" s="55"/>
      <c r="T27" s="32"/>
      <c r="U27" s="57"/>
      <c r="V27" s="55"/>
      <c r="W27" s="11"/>
      <c r="X27" s="37"/>
      <c r="Y27" s="241"/>
      <c r="Z27" s="242"/>
    </row>
    <row r="28" spans="1:26" ht="29.25" customHeight="1" x14ac:dyDescent="0.15">
      <c r="A28" s="1" t="str">
        <f>IF(COUNTIF(K28,"あり")&gt;=1,MAX($A$1:A27)+1,"")</f>
        <v/>
      </c>
      <c r="B28" s="33">
        <v>23</v>
      </c>
      <c r="C28" s="8"/>
      <c r="D28" s="241"/>
      <c r="E28" s="242"/>
      <c r="F28" s="8" t="str">
        <f t="shared" si="4"/>
        <v>　</v>
      </c>
      <c r="G28" s="9"/>
      <c r="H28" s="31"/>
      <c r="I28" s="10" t="str">
        <f t="shared" si="5"/>
        <v/>
      </c>
      <c r="J28" s="11"/>
      <c r="K28" s="12"/>
      <c r="L28" s="12"/>
      <c r="M28" s="7"/>
      <c r="N28" s="32"/>
      <c r="O28" s="57"/>
      <c r="P28" s="55"/>
      <c r="Q28" s="32"/>
      <c r="R28" s="57"/>
      <c r="S28" s="55"/>
      <c r="T28" s="32"/>
      <c r="U28" s="57"/>
      <c r="V28" s="55"/>
      <c r="W28" s="11"/>
      <c r="X28" s="37"/>
      <c r="Y28" s="241"/>
      <c r="Z28" s="242"/>
    </row>
    <row r="29" spans="1:26" ht="29.25" customHeight="1" x14ac:dyDescent="0.15">
      <c r="A29" s="1" t="str">
        <f>IF(COUNTIF(K29,"あり")&gt;=1,MAX($A$1:A28)+1,"")</f>
        <v/>
      </c>
      <c r="B29" s="33">
        <v>24</v>
      </c>
      <c r="C29" s="8"/>
      <c r="D29" s="241"/>
      <c r="E29" s="242"/>
      <c r="F29" s="8" t="str">
        <f t="shared" si="4"/>
        <v>　</v>
      </c>
      <c r="G29" s="9"/>
      <c r="H29" s="31"/>
      <c r="I29" s="10" t="str">
        <f t="shared" si="5"/>
        <v/>
      </c>
      <c r="J29" s="11"/>
      <c r="K29" s="12"/>
      <c r="L29" s="12"/>
      <c r="M29" s="7"/>
      <c r="N29" s="32"/>
      <c r="O29" s="57"/>
      <c r="P29" s="55"/>
      <c r="Q29" s="32"/>
      <c r="R29" s="57"/>
      <c r="S29" s="55"/>
      <c r="T29" s="32"/>
      <c r="U29" s="57"/>
      <c r="V29" s="55"/>
      <c r="W29" s="11"/>
      <c r="X29" s="37"/>
      <c r="Y29" s="241"/>
      <c r="Z29" s="242"/>
    </row>
    <row r="30" spans="1:26" ht="29.25" customHeight="1" x14ac:dyDescent="0.15">
      <c r="A30" s="1" t="str">
        <f>IF(COUNTIF(K30,"あり")&gt;=1,MAX($A$1:A29)+1,"")</f>
        <v/>
      </c>
      <c r="B30" s="33">
        <v>25</v>
      </c>
      <c r="C30" s="8"/>
      <c r="D30" s="241"/>
      <c r="E30" s="242"/>
      <c r="F30" s="8" t="str">
        <f t="shared" si="4"/>
        <v>　</v>
      </c>
      <c r="G30" s="9"/>
      <c r="H30" s="31"/>
      <c r="I30" s="10" t="str">
        <f t="shared" si="5"/>
        <v/>
      </c>
      <c r="J30" s="11"/>
      <c r="K30" s="12"/>
      <c r="L30" s="12"/>
      <c r="M30" s="7"/>
      <c r="N30" s="32"/>
      <c r="O30" s="57"/>
      <c r="P30" s="55"/>
      <c r="Q30" s="32"/>
      <c r="R30" s="57"/>
      <c r="S30" s="55"/>
      <c r="T30" s="32"/>
      <c r="U30" s="57"/>
      <c r="V30" s="55"/>
      <c r="W30" s="11"/>
      <c r="X30" s="37"/>
      <c r="Y30" s="241"/>
      <c r="Z30" s="242"/>
    </row>
    <row r="31" spans="1:26" ht="29.25" customHeight="1" x14ac:dyDescent="0.15">
      <c r="A31" s="1" t="str">
        <f>IF(COUNTIF(K31,"あり")&gt;=1,MAX($A$1:A30)+1,"")</f>
        <v/>
      </c>
      <c r="B31" s="33">
        <v>26</v>
      </c>
      <c r="C31" s="8"/>
      <c r="D31" s="241"/>
      <c r="E31" s="242"/>
      <c r="F31" s="8" t="str">
        <f t="shared" si="4"/>
        <v>　</v>
      </c>
      <c r="G31" s="9"/>
      <c r="H31" s="31"/>
      <c r="I31" s="10" t="str">
        <f t="shared" si="5"/>
        <v/>
      </c>
      <c r="J31" s="11"/>
      <c r="K31" s="12"/>
      <c r="L31" s="12"/>
      <c r="M31" s="7"/>
      <c r="N31" s="32"/>
      <c r="O31" s="57"/>
      <c r="P31" s="55"/>
      <c r="Q31" s="32"/>
      <c r="R31" s="57"/>
      <c r="S31" s="55"/>
      <c r="T31" s="32"/>
      <c r="U31" s="57"/>
      <c r="V31" s="55"/>
      <c r="W31" s="11"/>
      <c r="X31" s="37"/>
      <c r="Y31" s="241"/>
      <c r="Z31" s="242"/>
    </row>
    <row r="32" spans="1:26" ht="29.25" customHeight="1" x14ac:dyDescent="0.15">
      <c r="A32" s="1" t="str">
        <f>IF(COUNTIF(K32,"あり")&gt;=1,MAX($A$1:A31)+1,"")</f>
        <v/>
      </c>
      <c r="B32" s="33">
        <v>27</v>
      </c>
      <c r="C32" s="8"/>
      <c r="D32" s="241"/>
      <c r="E32" s="242"/>
      <c r="F32" s="8" t="str">
        <f t="shared" si="4"/>
        <v>　</v>
      </c>
      <c r="G32" s="9"/>
      <c r="H32" s="31"/>
      <c r="I32" s="10" t="str">
        <f t="shared" si="5"/>
        <v/>
      </c>
      <c r="J32" s="11"/>
      <c r="K32" s="12"/>
      <c r="L32" s="12"/>
      <c r="M32" s="7"/>
      <c r="N32" s="32"/>
      <c r="O32" s="57"/>
      <c r="P32" s="55"/>
      <c r="Q32" s="32"/>
      <c r="R32" s="57"/>
      <c r="S32" s="55"/>
      <c r="T32" s="32"/>
      <c r="U32" s="57"/>
      <c r="V32" s="55"/>
      <c r="W32" s="11"/>
      <c r="X32" s="37"/>
      <c r="Y32" s="241"/>
      <c r="Z32" s="242"/>
    </row>
    <row r="33" spans="1:26" ht="29.25" customHeight="1" x14ac:dyDescent="0.15">
      <c r="A33" s="1" t="str">
        <f>IF(COUNTIF(K33,"あり")&gt;=1,MAX($A$1:A32)+1,"")</f>
        <v/>
      </c>
      <c r="B33" s="33">
        <v>28</v>
      </c>
      <c r="C33" s="8"/>
      <c r="D33" s="241"/>
      <c r="E33" s="242"/>
      <c r="F33" s="8" t="str">
        <f t="shared" si="4"/>
        <v>　</v>
      </c>
      <c r="G33" s="9"/>
      <c r="H33" s="31"/>
      <c r="I33" s="10" t="str">
        <f t="shared" si="5"/>
        <v/>
      </c>
      <c r="J33" s="11"/>
      <c r="K33" s="12"/>
      <c r="L33" s="12"/>
      <c r="M33" s="7"/>
      <c r="N33" s="32"/>
      <c r="O33" s="57"/>
      <c r="P33" s="55"/>
      <c r="Q33" s="32"/>
      <c r="R33" s="57"/>
      <c r="S33" s="55"/>
      <c r="T33" s="32"/>
      <c r="U33" s="57"/>
      <c r="V33" s="55"/>
      <c r="W33" s="11"/>
      <c r="X33" s="37"/>
      <c r="Y33" s="241"/>
      <c r="Z33" s="242"/>
    </row>
    <row r="34" spans="1:26" ht="29.25" customHeight="1" x14ac:dyDescent="0.15">
      <c r="A34" s="1" t="str">
        <f>IF(COUNTIF(K34,"あり")&gt;=1,MAX($A$1:A33)+1,"")</f>
        <v/>
      </c>
      <c r="B34" s="33">
        <v>29</v>
      </c>
      <c r="C34" s="8"/>
      <c r="D34" s="241"/>
      <c r="E34" s="242"/>
      <c r="F34" s="8" t="str">
        <f t="shared" si="4"/>
        <v>　</v>
      </c>
      <c r="G34" s="9"/>
      <c r="H34" s="31"/>
      <c r="I34" s="10" t="str">
        <f t="shared" si="5"/>
        <v/>
      </c>
      <c r="J34" s="11"/>
      <c r="K34" s="12"/>
      <c r="L34" s="12"/>
      <c r="M34" s="7"/>
      <c r="N34" s="32"/>
      <c r="O34" s="57"/>
      <c r="P34" s="55"/>
      <c r="Q34" s="32"/>
      <c r="R34" s="57"/>
      <c r="S34" s="55"/>
      <c r="T34" s="32"/>
      <c r="U34" s="57"/>
      <c r="V34" s="55"/>
      <c r="W34" s="11"/>
      <c r="X34" s="37"/>
      <c r="Y34" s="241"/>
      <c r="Z34" s="242"/>
    </row>
    <row r="35" spans="1:26" ht="29.25" customHeight="1" x14ac:dyDescent="0.15">
      <c r="A35" s="1" t="str">
        <f>IF(COUNTIF(K35,"あり")&gt;=1,MAX($A$1:A34)+1,"")</f>
        <v/>
      </c>
      <c r="B35" s="33">
        <v>30</v>
      </c>
      <c r="C35" s="8"/>
      <c r="D35" s="241"/>
      <c r="E35" s="242"/>
      <c r="F35" s="8" t="str">
        <f t="shared" si="4"/>
        <v>　</v>
      </c>
      <c r="G35" s="9"/>
      <c r="H35" s="31"/>
      <c r="I35" s="10" t="str">
        <f t="shared" si="5"/>
        <v/>
      </c>
      <c r="J35" s="11"/>
      <c r="K35" s="12"/>
      <c r="L35" s="12"/>
      <c r="M35" s="7"/>
      <c r="N35" s="32"/>
      <c r="O35" s="57"/>
      <c r="P35" s="55"/>
      <c r="Q35" s="32"/>
      <c r="R35" s="57"/>
      <c r="S35" s="55"/>
      <c r="T35" s="32"/>
      <c r="U35" s="57"/>
      <c r="V35" s="55"/>
      <c r="W35" s="11"/>
      <c r="X35" s="37"/>
      <c r="Y35" s="241"/>
      <c r="Z35" s="242"/>
    </row>
    <row r="36" spans="1:26" ht="29.25" customHeight="1" x14ac:dyDescent="0.15">
      <c r="A36" s="1" t="str">
        <f>IF(COUNTIF(K36,"あり")&gt;=1,MAX($A$1:A35)+1,"")</f>
        <v/>
      </c>
      <c r="B36" s="33">
        <v>31</v>
      </c>
      <c r="C36" s="8"/>
      <c r="D36" s="241"/>
      <c r="E36" s="242"/>
      <c r="F36" s="8" t="str">
        <f t="shared" si="4"/>
        <v>　</v>
      </c>
      <c r="G36" s="9"/>
      <c r="H36" s="31"/>
      <c r="I36" s="10" t="str">
        <f t="shared" si="5"/>
        <v/>
      </c>
      <c r="J36" s="11"/>
      <c r="K36" s="12"/>
      <c r="L36" s="12"/>
      <c r="M36" s="7"/>
      <c r="N36" s="32"/>
      <c r="O36" s="57"/>
      <c r="P36" s="55"/>
      <c r="Q36" s="32"/>
      <c r="R36" s="57"/>
      <c r="S36" s="55"/>
      <c r="T36" s="32"/>
      <c r="U36" s="57"/>
      <c r="V36" s="55"/>
      <c r="W36" s="11"/>
      <c r="X36" s="37"/>
      <c r="Y36" s="241"/>
      <c r="Z36" s="242"/>
    </row>
    <row r="37" spans="1:26" ht="29.25" customHeight="1" x14ac:dyDescent="0.15">
      <c r="A37" s="1" t="str">
        <f>IF(COUNTIF(K37,"あり")&gt;=1,MAX($A$1:A36)+1,"")</f>
        <v/>
      </c>
      <c r="B37" s="33">
        <v>32</v>
      </c>
      <c r="C37" s="8"/>
      <c r="D37" s="241"/>
      <c r="E37" s="242"/>
      <c r="F37" s="8" t="str">
        <f t="shared" si="4"/>
        <v>　</v>
      </c>
      <c r="G37" s="9"/>
      <c r="H37" s="31"/>
      <c r="I37" s="10" t="str">
        <f t="shared" si="5"/>
        <v/>
      </c>
      <c r="J37" s="11"/>
      <c r="K37" s="12"/>
      <c r="L37" s="12"/>
      <c r="M37" s="7"/>
      <c r="N37" s="32"/>
      <c r="O37" s="57"/>
      <c r="P37" s="55"/>
      <c r="Q37" s="32"/>
      <c r="R37" s="57"/>
      <c r="S37" s="55"/>
      <c r="T37" s="32"/>
      <c r="U37" s="57"/>
      <c r="V37" s="55"/>
      <c r="W37" s="11"/>
      <c r="X37" s="37"/>
      <c r="Y37" s="241"/>
      <c r="Z37" s="242"/>
    </row>
    <row r="38" spans="1:26" ht="29.25" customHeight="1" x14ac:dyDescent="0.15">
      <c r="A38" s="1" t="str">
        <f>IF(COUNTIF(K38,"あり")&gt;=1,MAX($A$1:A37)+1,"")</f>
        <v/>
      </c>
      <c r="B38" s="33">
        <v>33</v>
      </c>
      <c r="C38" s="8"/>
      <c r="D38" s="241"/>
      <c r="E38" s="242"/>
      <c r="F38" s="8" t="str">
        <f t="shared" si="4"/>
        <v>　</v>
      </c>
      <c r="G38" s="9"/>
      <c r="H38" s="31"/>
      <c r="I38" s="10" t="str">
        <f t="shared" si="5"/>
        <v/>
      </c>
      <c r="J38" s="11"/>
      <c r="K38" s="12"/>
      <c r="L38" s="12"/>
      <c r="M38" s="7"/>
      <c r="N38" s="32"/>
      <c r="O38" s="57"/>
      <c r="P38" s="55"/>
      <c r="Q38" s="32"/>
      <c r="R38" s="57"/>
      <c r="S38" s="55"/>
      <c r="T38" s="32"/>
      <c r="U38" s="57"/>
      <c r="V38" s="55"/>
      <c r="W38" s="11"/>
      <c r="X38" s="37"/>
      <c r="Y38" s="241"/>
      <c r="Z38" s="242"/>
    </row>
    <row r="39" spans="1:26" ht="29.25" customHeight="1" x14ac:dyDescent="0.15">
      <c r="A39" s="1" t="str">
        <f>IF(COUNTIF(K39,"あり")&gt;=1,MAX($A$1:A38)+1,"")</f>
        <v/>
      </c>
      <c r="B39" s="33">
        <v>34</v>
      </c>
      <c r="C39" s="8"/>
      <c r="D39" s="241"/>
      <c r="E39" s="242"/>
      <c r="F39" s="8" t="str">
        <f t="shared" si="4"/>
        <v>　</v>
      </c>
      <c r="G39" s="9"/>
      <c r="H39" s="31"/>
      <c r="I39" s="10" t="str">
        <f t="shared" si="5"/>
        <v/>
      </c>
      <c r="J39" s="11"/>
      <c r="K39" s="12"/>
      <c r="L39" s="12"/>
      <c r="M39" s="7"/>
      <c r="N39" s="32"/>
      <c r="O39" s="57"/>
      <c r="P39" s="55"/>
      <c r="Q39" s="32"/>
      <c r="R39" s="57"/>
      <c r="S39" s="55"/>
      <c r="T39" s="32"/>
      <c r="U39" s="57"/>
      <c r="V39" s="55"/>
      <c r="W39" s="11"/>
      <c r="X39" s="37"/>
      <c r="Y39" s="241"/>
      <c r="Z39" s="242"/>
    </row>
    <row r="40" spans="1:26" ht="29.25" customHeight="1" x14ac:dyDescent="0.15">
      <c r="A40" s="1" t="str">
        <f>IF(COUNTIF(K40,"あり")&gt;=1,MAX($A$1:A39)+1,"")</f>
        <v/>
      </c>
      <c r="B40" s="33">
        <v>35</v>
      </c>
      <c r="C40" s="8"/>
      <c r="D40" s="241"/>
      <c r="E40" s="242"/>
      <c r="F40" s="8" t="str">
        <f t="shared" si="4"/>
        <v>　</v>
      </c>
      <c r="G40" s="9"/>
      <c r="H40" s="31"/>
      <c r="I40" s="10" t="str">
        <f t="shared" si="5"/>
        <v/>
      </c>
      <c r="J40" s="11"/>
      <c r="K40" s="12"/>
      <c r="L40" s="12"/>
      <c r="M40" s="7"/>
      <c r="N40" s="32"/>
      <c r="O40" s="57"/>
      <c r="P40" s="55"/>
      <c r="Q40" s="32"/>
      <c r="R40" s="57"/>
      <c r="S40" s="55"/>
      <c r="T40" s="32"/>
      <c r="U40" s="57"/>
      <c r="V40" s="55"/>
      <c r="W40" s="11"/>
      <c r="X40" s="37"/>
      <c r="Y40" s="241"/>
      <c r="Z40" s="242"/>
    </row>
    <row r="41" spans="1:26" ht="29.25" customHeight="1" x14ac:dyDescent="0.15">
      <c r="A41" s="1" t="str">
        <f>IF(COUNTIF(K41,"あり")&gt;=1,MAX($A$1:A40)+1,"")</f>
        <v/>
      </c>
      <c r="B41" s="33">
        <v>36</v>
      </c>
      <c r="C41" s="8"/>
      <c r="D41" s="241"/>
      <c r="E41" s="242"/>
      <c r="F41" s="8" t="str">
        <f t="shared" si="4"/>
        <v>　</v>
      </c>
      <c r="G41" s="9"/>
      <c r="H41" s="31"/>
      <c r="I41" s="10" t="str">
        <f t="shared" si="5"/>
        <v/>
      </c>
      <c r="J41" s="11"/>
      <c r="K41" s="12"/>
      <c r="L41" s="12"/>
      <c r="M41" s="7"/>
      <c r="N41" s="32"/>
      <c r="O41" s="57"/>
      <c r="P41" s="55"/>
      <c r="Q41" s="32"/>
      <c r="R41" s="57"/>
      <c r="S41" s="55"/>
      <c r="T41" s="32"/>
      <c r="U41" s="57"/>
      <c r="V41" s="55"/>
      <c r="W41" s="11"/>
      <c r="X41" s="37"/>
      <c r="Y41" s="241"/>
      <c r="Z41" s="242"/>
    </row>
    <row r="42" spans="1:26" ht="29.25" customHeight="1" x14ac:dyDescent="0.15">
      <c r="A42" s="1" t="str">
        <f>IF(COUNTIF(K42,"あり")&gt;=1,MAX($A$1:A41)+1,"")</f>
        <v/>
      </c>
      <c r="B42" s="33">
        <v>37</v>
      </c>
      <c r="C42" s="8"/>
      <c r="D42" s="241"/>
      <c r="E42" s="242"/>
      <c r="F42" s="8" t="str">
        <f t="shared" si="4"/>
        <v>　</v>
      </c>
      <c r="G42" s="9"/>
      <c r="H42" s="31"/>
      <c r="I42" s="10" t="str">
        <f t="shared" si="5"/>
        <v/>
      </c>
      <c r="J42" s="11"/>
      <c r="K42" s="12"/>
      <c r="L42" s="12"/>
      <c r="M42" s="7"/>
      <c r="N42" s="32"/>
      <c r="O42" s="57"/>
      <c r="P42" s="55"/>
      <c r="Q42" s="32"/>
      <c r="R42" s="57"/>
      <c r="S42" s="55"/>
      <c r="T42" s="32"/>
      <c r="U42" s="57"/>
      <c r="V42" s="55"/>
      <c r="W42" s="11"/>
      <c r="X42" s="37"/>
      <c r="Y42" s="241"/>
      <c r="Z42" s="242"/>
    </row>
    <row r="43" spans="1:26" ht="29.25" customHeight="1" x14ac:dyDescent="0.15">
      <c r="A43" s="1" t="str">
        <f>IF(COUNTIF(K43,"あり")&gt;=1,MAX($A$1:A42)+1,"")</f>
        <v/>
      </c>
      <c r="B43" s="33">
        <v>38</v>
      </c>
      <c r="C43" s="8"/>
      <c r="D43" s="241"/>
      <c r="E43" s="242"/>
      <c r="F43" s="8" t="str">
        <f t="shared" si="4"/>
        <v>　</v>
      </c>
      <c r="G43" s="9"/>
      <c r="H43" s="31"/>
      <c r="I43" s="10" t="str">
        <f t="shared" si="5"/>
        <v/>
      </c>
      <c r="J43" s="11"/>
      <c r="K43" s="12"/>
      <c r="L43" s="12"/>
      <c r="M43" s="7"/>
      <c r="N43" s="32"/>
      <c r="O43" s="57"/>
      <c r="P43" s="55"/>
      <c r="Q43" s="32"/>
      <c r="R43" s="57"/>
      <c r="S43" s="55"/>
      <c r="T43" s="32"/>
      <c r="U43" s="57"/>
      <c r="V43" s="55"/>
      <c r="W43" s="11"/>
      <c r="X43" s="37"/>
      <c r="Y43" s="241"/>
      <c r="Z43" s="242"/>
    </row>
    <row r="44" spans="1:26" ht="29.25" customHeight="1" x14ac:dyDescent="0.15">
      <c r="A44" s="1" t="str">
        <f>IF(COUNTIF(K44,"あり")&gt;=1,MAX($A$1:A43)+1,"")</f>
        <v/>
      </c>
      <c r="B44" s="33">
        <v>39</v>
      </c>
      <c r="C44" s="8"/>
      <c r="D44" s="241"/>
      <c r="E44" s="242"/>
      <c r="F44" s="8" t="str">
        <f t="shared" si="4"/>
        <v>　</v>
      </c>
      <c r="G44" s="9"/>
      <c r="H44" s="31"/>
      <c r="I44" s="10" t="str">
        <f t="shared" si="5"/>
        <v/>
      </c>
      <c r="J44" s="11"/>
      <c r="K44" s="12"/>
      <c r="L44" s="12"/>
      <c r="M44" s="7"/>
      <c r="N44" s="32"/>
      <c r="O44" s="57"/>
      <c r="P44" s="55"/>
      <c r="Q44" s="32"/>
      <c r="R44" s="57"/>
      <c r="S44" s="55"/>
      <c r="T44" s="32"/>
      <c r="U44" s="57"/>
      <c r="V44" s="55"/>
      <c r="W44" s="11"/>
      <c r="X44" s="37"/>
      <c r="Y44" s="241"/>
      <c r="Z44" s="242"/>
    </row>
    <row r="45" spans="1:26" ht="29.25" customHeight="1" x14ac:dyDescent="0.15">
      <c r="A45" s="1" t="str">
        <f>IF(COUNTIF(K45,"あり")&gt;=1,MAX($A$1:A44)+1,"")</f>
        <v/>
      </c>
      <c r="B45" s="33">
        <v>40</v>
      </c>
      <c r="C45" s="8"/>
      <c r="D45" s="241"/>
      <c r="E45" s="242"/>
      <c r="F45" s="8" t="str">
        <f t="shared" si="4"/>
        <v>　</v>
      </c>
      <c r="G45" s="9"/>
      <c r="H45" s="31"/>
      <c r="I45" s="10" t="str">
        <f t="shared" si="5"/>
        <v/>
      </c>
      <c r="J45" s="11"/>
      <c r="K45" s="12"/>
      <c r="L45" s="12"/>
      <c r="M45" s="7"/>
      <c r="N45" s="32"/>
      <c r="O45" s="57"/>
      <c r="P45" s="55"/>
      <c r="Q45" s="32"/>
      <c r="R45" s="57"/>
      <c r="S45" s="55"/>
      <c r="T45" s="32"/>
      <c r="U45" s="57"/>
      <c r="V45" s="55"/>
      <c r="W45" s="11"/>
      <c r="X45" s="37"/>
      <c r="Y45" s="241"/>
      <c r="Z45" s="242"/>
    </row>
    <row r="46" spans="1:26" ht="29.25" customHeight="1" x14ac:dyDescent="0.15">
      <c r="A46" s="1" t="str">
        <f>IF(COUNTIF(K46,"あり")&gt;=1,MAX($A$1:A45)+1,"")</f>
        <v/>
      </c>
      <c r="B46" s="33">
        <v>41</v>
      </c>
      <c r="C46" s="8"/>
      <c r="D46" s="241"/>
      <c r="E46" s="242"/>
      <c r="F46" s="8" t="str">
        <f t="shared" si="4"/>
        <v>　</v>
      </c>
      <c r="G46" s="9"/>
      <c r="H46" s="31"/>
      <c r="I46" s="10" t="str">
        <f t="shared" si="5"/>
        <v/>
      </c>
      <c r="J46" s="11"/>
      <c r="K46" s="12"/>
      <c r="L46" s="12"/>
      <c r="M46" s="7"/>
      <c r="N46" s="32"/>
      <c r="O46" s="57"/>
      <c r="P46" s="55"/>
      <c r="Q46" s="32"/>
      <c r="R46" s="57"/>
      <c r="S46" s="55"/>
      <c r="T46" s="32"/>
      <c r="U46" s="57"/>
      <c r="V46" s="55"/>
      <c r="W46" s="11"/>
      <c r="X46" s="37"/>
      <c r="Y46" s="241"/>
      <c r="Z46" s="242"/>
    </row>
    <row r="47" spans="1:26" ht="29.25" customHeight="1" x14ac:dyDescent="0.15">
      <c r="A47" s="1" t="str">
        <f>IF(COUNTIF(K47,"あり")&gt;=1,MAX($A$1:A46)+1,"")</f>
        <v/>
      </c>
      <c r="B47" s="33">
        <v>42</v>
      </c>
      <c r="C47" s="8"/>
      <c r="D47" s="241"/>
      <c r="E47" s="242"/>
      <c r="F47" s="8" t="str">
        <f t="shared" si="4"/>
        <v>　</v>
      </c>
      <c r="G47" s="9"/>
      <c r="H47" s="31"/>
      <c r="I47" s="10" t="str">
        <f t="shared" si="5"/>
        <v/>
      </c>
      <c r="J47" s="11"/>
      <c r="K47" s="12"/>
      <c r="L47" s="12"/>
      <c r="M47" s="7"/>
      <c r="N47" s="32"/>
      <c r="O47" s="57"/>
      <c r="P47" s="55"/>
      <c r="Q47" s="32"/>
      <c r="R47" s="57"/>
      <c r="S47" s="55"/>
      <c r="T47" s="32"/>
      <c r="U47" s="57"/>
      <c r="V47" s="55"/>
      <c r="W47" s="11"/>
      <c r="X47" s="37"/>
      <c r="Y47" s="241"/>
      <c r="Z47" s="242"/>
    </row>
    <row r="48" spans="1:26" ht="29.25" customHeight="1" x14ac:dyDescent="0.15">
      <c r="A48" s="1" t="str">
        <f>IF(COUNTIF(K48,"あり")&gt;=1,MAX($A$1:A47)+1,"")</f>
        <v/>
      </c>
      <c r="B48" s="33">
        <v>43</v>
      </c>
      <c r="C48" s="8"/>
      <c r="D48" s="241"/>
      <c r="E48" s="242"/>
      <c r="F48" s="8" t="str">
        <f t="shared" si="4"/>
        <v>　</v>
      </c>
      <c r="G48" s="9"/>
      <c r="H48" s="31"/>
      <c r="I48" s="10" t="str">
        <f t="shared" si="5"/>
        <v/>
      </c>
      <c r="J48" s="11"/>
      <c r="K48" s="12"/>
      <c r="L48" s="12"/>
      <c r="M48" s="7"/>
      <c r="N48" s="32"/>
      <c r="O48" s="57"/>
      <c r="P48" s="55"/>
      <c r="Q48" s="32"/>
      <c r="R48" s="57"/>
      <c r="S48" s="55"/>
      <c r="T48" s="32"/>
      <c r="U48" s="57"/>
      <c r="V48" s="55"/>
      <c r="W48" s="11"/>
      <c r="X48" s="37"/>
      <c r="Y48" s="241"/>
      <c r="Z48" s="242"/>
    </row>
    <row r="49" spans="1:26" ht="29.25" customHeight="1" x14ac:dyDescent="0.15">
      <c r="A49" s="1" t="str">
        <f>IF(COUNTIF(K49,"あり")&gt;=1,MAX($A$1:A48)+1,"")</f>
        <v/>
      </c>
      <c r="B49" s="33">
        <v>44</v>
      </c>
      <c r="C49" s="8"/>
      <c r="D49" s="241"/>
      <c r="E49" s="242"/>
      <c r="F49" s="8" t="str">
        <f t="shared" si="4"/>
        <v>　</v>
      </c>
      <c r="G49" s="9"/>
      <c r="H49" s="31"/>
      <c r="I49" s="10" t="str">
        <f t="shared" si="5"/>
        <v/>
      </c>
      <c r="J49" s="11"/>
      <c r="K49" s="12"/>
      <c r="L49" s="12"/>
      <c r="M49" s="7"/>
      <c r="N49" s="32"/>
      <c r="O49" s="57"/>
      <c r="P49" s="55"/>
      <c r="Q49" s="32"/>
      <c r="R49" s="57"/>
      <c r="S49" s="55"/>
      <c r="T49" s="32"/>
      <c r="U49" s="57"/>
      <c r="V49" s="55"/>
      <c r="W49" s="11"/>
      <c r="X49" s="37"/>
      <c r="Y49" s="241"/>
      <c r="Z49" s="242"/>
    </row>
    <row r="50" spans="1:26" ht="29.25" customHeight="1" x14ac:dyDescent="0.15">
      <c r="A50" s="1" t="str">
        <f>IF(COUNTIF(K50,"あり")&gt;=1,MAX($A$1:A49)+1,"")</f>
        <v/>
      </c>
      <c r="B50" s="33">
        <v>45</v>
      </c>
      <c r="C50" s="8"/>
      <c r="D50" s="241"/>
      <c r="E50" s="242"/>
      <c r="F50" s="8" t="str">
        <f t="shared" si="4"/>
        <v>　</v>
      </c>
      <c r="G50" s="9"/>
      <c r="H50" s="31"/>
      <c r="I50" s="10" t="str">
        <f t="shared" si="5"/>
        <v/>
      </c>
      <c r="J50" s="11"/>
      <c r="K50" s="12"/>
      <c r="L50" s="12"/>
      <c r="M50" s="7"/>
      <c r="N50" s="32"/>
      <c r="O50" s="57"/>
      <c r="P50" s="55"/>
      <c r="Q50" s="32"/>
      <c r="R50" s="57"/>
      <c r="S50" s="55"/>
      <c r="T50" s="32"/>
      <c r="U50" s="57"/>
      <c r="V50" s="55"/>
      <c r="W50" s="11"/>
      <c r="X50" s="37"/>
      <c r="Y50" s="241"/>
      <c r="Z50" s="242"/>
    </row>
    <row r="51" spans="1:26" ht="29.25" customHeight="1" x14ac:dyDescent="0.15">
      <c r="A51" s="1" t="str">
        <f>IF(COUNTIF(K51,"あり")&gt;=1,MAX($A$1:A50)+1,"")</f>
        <v/>
      </c>
      <c r="B51" s="33">
        <v>46</v>
      </c>
      <c r="C51" s="8"/>
      <c r="D51" s="241"/>
      <c r="E51" s="242"/>
      <c r="F51" s="8" t="str">
        <f t="shared" si="4"/>
        <v>　</v>
      </c>
      <c r="G51" s="9"/>
      <c r="H51" s="31"/>
      <c r="I51" s="10" t="str">
        <f t="shared" si="5"/>
        <v/>
      </c>
      <c r="J51" s="11"/>
      <c r="K51" s="12"/>
      <c r="L51" s="12"/>
      <c r="M51" s="7"/>
      <c r="N51" s="32"/>
      <c r="O51" s="57"/>
      <c r="P51" s="55"/>
      <c r="Q51" s="32"/>
      <c r="R51" s="57"/>
      <c r="S51" s="55"/>
      <c r="T51" s="32"/>
      <c r="U51" s="57"/>
      <c r="V51" s="55"/>
      <c r="W51" s="11"/>
      <c r="X51" s="37"/>
      <c r="Y51" s="241"/>
      <c r="Z51" s="242"/>
    </row>
    <row r="52" spans="1:26" ht="29.25" customHeight="1" x14ac:dyDescent="0.15">
      <c r="A52" s="1" t="str">
        <f>IF(COUNTIF(K52,"あり")&gt;=1,MAX($A$1:A51)+1,"")</f>
        <v/>
      </c>
      <c r="B52" s="33">
        <v>47</v>
      </c>
      <c r="C52" s="8"/>
      <c r="D52" s="241"/>
      <c r="E52" s="242"/>
      <c r="F52" s="8" t="str">
        <f t="shared" si="4"/>
        <v>　</v>
      </c>
      <c r="G52" s="9"/>
      <c r="H52" s="31"/>
      <c r="I52" s="10" t="str">
        <f t="shared" si="5"/>
        <v/>
      </c>
      <c r="J52" s="11"/>
      <c r="K52" s="12"/>
      <c r="L52" s="12"/>
      <c r="M52" s="7"/>
      <c r="N52" s="32"/>
      <c r="O52" s="57"/>
      <c r="P52" s="55"/>
      <c r="Q52" s="32"/>
      <c r="R52" s="57"/>
      <c r="S52" s="55"/>
      <c r="T52" s="32"/>
      <c r="U52" s="57"/>
      <c r="V52" s="55"/>
      <c r="W52" s="11"/>
      <c r="X52" s="37"/>
      <c r="Y52" s="241"/>
      <c r="Z52" s="242"/>
    </row>
    <row r="53" spans="1:26" ht="29.25" customHeight="1" x14ac:dyDescent="0.15">
      <c r="A53" s="1" t="str">
        <f>IF(COUNTIF(K53,"あり")&gt;=1,MAX($A$1:A52)+1,"")</f>
        <v/>
      </c>
      <c r="B53" s="33">
        <v>48</v>
      </c>
      <c r="C53" s="8"/>
      <c r="D53" s="241"/>
      <c r="E53" s="242"/>
      <c r="F53" s="8" t="str">
        <f t="shared" si="4"/>
        <v>　</v>
      </c>
      <c r="G53" s="9"/>
      <c r="H53" s="31"/>
      <c r="I53" s="10" t="str">
        <f t="shared" si="5"/>
        <v/>
      </c>
      <c r="J53" s="11"/>
      <c r="K53" s="12"/>
      <c r="L53" s="12"/>
      <c r="M53" s="7"/>
      <c r="N53" s="32"/>
      <c r="O53" s="57"/>
      <c r="P53" s="55"/>
      <c r="Q53" s="32"/>
      <c r="R53" s="57"/>
      <c r="S53" s="55"/>
      <c r="T53" s="32"/>
      <c r="U53" s="57"/>
      <c r="V53" s="55"/>
      <c r="W53" s="11"/>
      <c r="X53" s="37"/>
      <c r="Y53" s="241"/>
      <c r="Z53" s="242"/>
    </row>
    <row r="54" spans="1:26" ht="29.25" customHeight="1" x14ac:dyDescent="0.15">
      <c r="A54" s="1" t="str">
        <f>IF(COUNTIF(K54,"あり")&gt;=1,MAX($A$1:A53)+1,"")</f>
        <v/>
      </c>
      <c r="B54" s="33">
        <v>49</v>
      </c>
      <c r="C54" s="8"/>
      <c r="D54" s="241"/>
      <c r="E54" s="242"/>
      <c r="F54" s="8" t="str">
        <f t="shared" si="4"/>
        <v>　</v>
      </c>
      <c r="G54" s="9"/>
      <c r="H54" s="31"/>
      <c r="I54" s="10" t="str">
        <f t="shared" si="5"/>
        <v/>
      </c>
      <c r="J54" s="11"/>
      <c r="K54" s="12"/>
      <c r="L54" s="12"/>
      <c r="M54" s="7"/>
      <c r="N54" s="32"/>
      <c r="O54" s="57"/>
      <c r="P54" s="55"/>
      <c r="Q54" s="32"/>
      <c r="R54" s="57"/>
      <c r="S54" s="55"/>
      <c r="T54" s="32"/>
      <c r="U54" s="57"/>
      <c r="V54" s="55"/>
      <c r="W54" s="11"/>
      <c r="X54" s="37"/>
      <c r="Y54" s="241"/>
      <c r="Z54" s="242"/>
    </row>
    <row r="55" spans="1:26" ht="29.25" customHeight="1" x14ac:dyDescent="0.15">
      <c r="A55" s="1" t="str">
        <f>IF(COUNTIF(K55,"あり")&gt;=1,MAX($A$1:A54)+1,"")</f>
        <v/>
      </c>
      <c r="B55" s="33">
        <v>50</v>
      </c>
      <c r="C55" s="8"/>
      <c r="D55" s="241"/>
      <c r="E55" s="242"/>
      <c r="F55" s="8" t="str">
        <f t="shared" si="4"/>
        <v>　</v>
      </c>
      <c r="G55" s="9"/>
      <c r="H55" s="31"/>
      <c r="I55" s="10" t="str">
        <f t="shared" si="5"/>
        <v/>
      </c>
      <c r="J55" s="11"/>
      <c r="K55" s="12"/>
      <c r="L55" s="12"/>
      <c r="M55" s="7"/>
      <c r="N55" s="32"/>
      <c r="O55" s="57"/>
      <c r="P55" s="55"/>
      <c r="Q55" s="32"/>
      <c r="R55" s="57"/>
      <c r="S55" s="55"/>
      <c r="T55" s="32"/>
      <c r="U55" s="57"/>
      <c r="V55" s="55"/>
      <c r="W55" s="11"/>
      <c r="X55" s="37"/>
      <c r="Y55" s="241"/>
      <c r="Z55" s="242"/>
    </row>
    <row r="56" spans="1:26" ht="29.25" customHeight="1" x14ac:dyDescent="0.15">
      <c r="A56" s="1" t="str">
        <f>IF(COUNTIF(K56,"あり")&gt;=1,MAX($A$1:A55)+1,"")</f>
        <v/>
      </c>
      <c r="B56" s="33">
        <v>51</v>
      </c>
      <c r="C56" s="8"/>
      <c r="D56" s="241"/>
      <c r="E56" s="242"/>
      <c r="F56" s="8" t="str">
        <f t="shared" si="4"/>
        <v>　</v>
      </c>
      <c r="G56" s="9"/>
      <c r="H56" s="31"/>
      <c r="I56" s="10" t="str">
        <f t="shared" si="5"/>
        <v/>
      </c>
      <c r="J56" s="11"/>
      <c r="K56" s="12"/>
      <c r="L56" s="12"/>
      <c r="M56" s="7"/>
      <c r="N56" s="32"/>
      <c r="O56" s="57"/>
      <c r="P56" s="55"/>
      <c r="Q56" s="32"/>
      <c r="R56" s="57"/>
      <c r="S56" s="55"/>
      <c r="T56" s="32"/>
      <c r="U56" s="57"/>
      <c r="V56" s="55"/>
      <c r="W56" s="11"/>
      <c r="X56" s="37"/>
      <c r="Y56" s="241"/>
      <c r="Z56" s="242"/>
    </row>
    <row r="57" spans="1:26" ht="29.25" customHeight="1" x14ac:dyDescent="0.15">
      <c r="A57" s="1" t="str">
        <f>IF(COUNTIF(K57,"あり")&gt;=1,MAX($A$1:A56)+1,"")</f>
        <v/>
      </c>
      <c r="B57" s="33">
        <v>52</v>
      </c>
      <c r="C57" s="8"/>
      <c r="D57" s="241"/>
      <c r="E57" s="242"/>
      <c r="F57" s="8" t="str">
        <f t="shared" si="4"/>
        <v>　</v>
      </c>
      <c r="G57" s="9"/>
      <c r="H57" s="31"/>
      <c r="I57" s="10" t="str">
        <f t="shared" si="5"/>
        <v/>
      </c>
      <c r="J57" s="11"/>
      <c r="K57" s="12"/>
      <c r="L57" s="12"/>
      <c r="M57" s="7"/>
      <c r="N57" s="32"/>
      <c r="O57" s="57"/>
      <c r="P57" s="55"/>
      <c r="Q57" s="32"/>
      <c r="R57" s="57"/>
      <c r="S57" s="55"/>
      <c r="T57" s="32"/>
      <c r="U57" s="57"/>
      <c r="V57" s="55"/>
      <c r="W57" s="11"/>
      <c r="X57" s="37"/>
      <c r="Y57" s="241"/>
      <c r="Z57" s="242"/>
    </row>
    <row r="58" spans="1:26" ht="29.25" customHeight="1" x14ac:dyDescent="0.15">
      <c r="A58" s="1" t="str">
        <f>IF(COUNTIF(K58,"あり")&gt;=1,MAX($A$1:A57)+1,"")</f>
        <v/>
      </c>
      <c r="B58" s="33">
        <v>53</v>
      </c>
      <c r="C58" s="8"/>
      <c r="D58" s="241"/>
      <c r="E58" s="242"/>
      <c r="F58" s="8" t="str">
        <f t="shared" si="4"/>
        <v>　</v>
      </c>
      <c r="G58" s="9"/>
      <c r="H58" s="31"/>
      <c r="I58" s="10" t="str">
        <f t="shared" si="5"/>
        <v/>
      </c>
      <c r="J58" s="11"/>
      <c r="K58" s="12"/>
      <c r="L58" s="12"/>
      <c r="M58" s="7"/>
      <c r="N58" s="32"/>
      <c r="O58" s="57"/>
      <c r="P58" s="55"/>
      <c r="Q58" s="32"/>
      <c r="R58" s="57"/>
      <c r="S58" s="55"/>
      <c r="T58" s="32"/>
      <c r="U58" s="57"/>
      <c r="V58" s="55"/>
      <c r="W58" s="11"/>
      <c r="X58" s="37"/>
      <c r="Y58" s="241"/>
      <c r="Z58" s="242"/>
    </row>
    <row r="59" spans="1:26" ht="29.25" customHeight="1" x14ac:dyDescent="0.15">
      <c r="A59" s="1" t="str">
        <f>IF(COUNTIF(K59,"あり")&gt;=1,MAX($A$1:A58)+1,"")</f>
        <v/>
      </c>
      <c r="B59" s="33">
        <v>54</v>
      </c>
      <c r="C59" s="8"/>
      <c r="D59" s="241"/>
      <c r="E59" s="242"/>
      <c r="F59" s="8" t="str">
        <f t="shared" si="4"/>
        <v>　</v>
      </c>
      <c r="G59" s="9"/>
      <c r="H59" s="31"/>
      <c r="I59" s="10" t="str">
        <f t="shared" si="5"/>
        <v/>
      </c>
      <c r="J59" s="11"/>
      <c r="K59" s="12"/>
      <c r="L59" s="12"/>
      <c r="M59" s="7"/>
      <c r="N59" s="32"/>
      <c r="O59" s="57"/>
      <c r="P59" s="55"/>
      <c r="Q59" s="32"/>
      <c r="R59" s="57"/>
      <c r="S59" s="55"/>
      <c r="T59" s="32"/>
      <c r="U59" s="57"/>
      <c r="V59" s="55"/>
      <c r="W59" s="11"/>
      <c r="X59" s="37"/>
      <c r="Y59" s="241"/>
      <c r="Z59" s="242"/>
    </row>
    <row r="60" spans="1:26" ht="29.25" customHeight="1" x14ac:dyDescent="0.15">
      <c r="A60" s="1" t="str">
        <f>IF(COUNTIF(K60,"あり")&gt;=1,MAX($A$1:A59)+1,"")</f>
        <v/>
      </c>
      <c r="B60" s="33">
        <v>55</v>
      </c>
      <c r="C60" s="8"/>
      <c r="D60" s="241"/>
      <c r="E60" s="242"/>
      <c r="F60" s="8" t="str">
        <f t="shared" si="4"/>
        <v>　</v>
      </c>
      <c r="G60" s="9"/>
      <c r="H60" s="31"/>
      <c r="I60" s="10" t="str">
        <f t="shared" si="5"/>
        <v/>
      </c>
      <c r="J60" s="11"/>
      <c r="K60" s="12"/>
      <c r="L60" s="12"/>
      <c r="M60" s="7"/>
      <c r="N60" s="32"/>
      <c r="O60" s="57"/>
      <c r="P60" s="55"/>
      <c r="Q60" s="32"/>
      <c r="R60" s="57"/>
      <c r="S60" s="55"/>
      <c r="T60" s="32"/>
      <c r="U60" s="57"/>
      <c r="V60" s="55"/>
      <c r="W60" s="11"/>
      <c r="X60" s="37"/>
      <c r="Y60" s="241"/>
      <c r="Z60" s="242"/>
    </row>
    <row r="61" spans="1:26" ht="29.25" customHeight="1" x14ac:dyDescent="0.15">
      <c r="A61" s="1" t="str">
        <f>IF(COUNTIF(K61,"あり")&gt;=1,MAX($A$1:A60)+1,"")</f>
        <v/>
      </c>
      <c r="B61" s="33">
        <v>56</v>
      </c>
      <c r="C61" s="8"/>
      <c r="D61" s="241"/>
      <c r="E61" s="242"/>
      <c r="F61" s="8" t="str">
        <f t="shared" si="4"/>
        <v>　</v>
      </c>
      <c r="G61" s="9"/>
      <c r="H61" s="31"/>
      <c r="I61" s="10" t="str">
        <f t="shared" si="5"/>
        <v/>
      </c>
      <c r="J61" s="11"/>
      <c r="K61" s="12"/>
      <c r="L61" s="12"/>
      <c r="M61" s="7"/>
      <c r="N61" s="32"/>
      <c r="O61" s="57"/>
      <c r="P61" s="55"/>
      <c r="Q61" s="32"/>
      <c r="R61" s="57"/>
      <c r="S61" s="55"/>
      <c r="T61" s="32"/>
      <c r="U61" s="57"/>
      <c r="V61" s="55"/>
      <c r="W61" s="11"/>
      <c r="X61" s="37"/>
      <c r="Y61" s="241"/>
      <c r="Z61" s="242"/>
    </row>
    <row r="62" spans="1:26" ht="29.25" customHeight="1" x14ac:dyDescent="0.15">
      <c r="A62" s="1" t="str">
        <f>IF(COUNTIF(K62,"あり")&gt;=1,MAX($A$1:A61)+1,"")</f>
        <v/>
      </c>
      <c r="B62" s="33">
        <v>57</v>
      </c>
      <c r="C62" s="8"/>
      <c r="D62" s="241"/>
      <c r="E62" s="242"/>
      <c r="F62" s="8" t="str">
        <f t="shared" si="4"/>
        <v>　</v>
      </c>
      <c r="G62" s="9"/>
      <c r="H62" s="31"/>
      <c r="I62" s="10" t="str">
        <f t="shared" si="5"/>
        <v/>
      </c>
      <c r="J62" s="11"/>
      <c r="K62" s="12"/>
      <c r="L62" s="12"/>
      <c r="M62" s="7"/>
      <c r="N62" s="32"/>
      <c r="O62" s="57"/>
      <c r="P62" s="55"/>
      <c r="Q62" s="32"/>
      <c r="R62" s="57"/>
      <c r="S62" s="55"/>
      <c r="T62" s="32"/>
      <c r="U62" s="57"/>
      <c r="V62" s="55"/>
      <c r="W62" s="11"/>
      <c r="X62" s="37"/>
      <c r="Y62" s="241"/>
      <c r="Z62" s="242"/>
    </row>
    <row r="63" spans="1:26" ht="29.25" customHeight="1" x14ac:dyDescent="0.15">
      <c r="A63" s="1" t="str">
        <f>IF(COUNTIF(K63,"あり")&gt;=1,MAX($A$1:A62)+1,"")</f>
        <v/>
      </c>
      <c r="B63" s="33">
        <v>58</v>
      </c>
      <c r="C63" s="8"/>
      <c r="D63" s="241"/>
      <c r="E63" s="242"/>
      <c r="F63" s="8" t="str">
        <f t="shared" si="4"/>
        <v>　</v>
      </c>
      <c r="G63" s="9"/>
      <c r="H63" s="31"/>
      <c r="I63" s="10" t="str">
        <f t="shared" si="5"/>
        <v/>
      </c>
      <c r="J63" s="11"/>
      <c r="K63" s="12"/>
      <c r="L63" s="12"/>
      <c r="M63" s="7"/>
      <c r="N63" s="32"/>
      <c r="O63" s="57"/>
      <c r="P63" s="55"/>
      <c r="Q63" s="32"/>
      <c r="R63" s="57"/>
      <c r="S63" s="55"/>
      <c r="T63" s="32"/>
      <c r="U63" s="57"/>
      <c r="V63" s="55"/>
      <c r="W63" s="11"/>
      <c r="X63" s="37"/>
      <c r="Y63" s="241"/>
      <c r="Z63" s="242"/>
    </row>
    <row r="64" spans="1:26" ht="29.25" customHeight="1" x14ac:dyDescent="0.15">
      <c r="A64" s="1" t="str">
        <f>IF(COUNTIF(K64,"あり")&gt;=1,MAX($A$1:A63)+1,"")</f>
        <v/>
      </c>
      <c r="B64" s="33">
        <v>59</v>
      </c>
      <c r="C64" s="8"/>
      <c r="D64" s="241"/>
      <c r="E64" s="242"/>
      <c r="F64" s="8" t="str">
        <f t="shared" si="4"/>
        <v>　</v>
      </c>
      <c r="G64" s="9"/>
      <c r="H64" s="31"/>
      <c r="I64" s="10" t="str">
        <f t="shared" si="5"/>
        <v/>
      </c>
      <c r="J64" s="11"/>
      <c r="K64" s="12"/>
      <c r="L64" s="12"/>
      <c r="M64" s="7"/>
      <c r="N64" s="32"/>
      <c r="O64" s="57"/>
      <c r="P64" s="55"/>
      <c r="Q64" s="32"/>
      <c r="R64" s="57"/>
      <c r="S64" s="55"/>
      <c r="T64" s="32"/>
      <c r="U64" s="57"/>
      <c r="V64" s="55"/>
      <c r="W64" s="11"/>
      <c r="X64" s="37"/>
      <c r="Y64" s="241"/>
      <c r="Z64" s="242"/>
    </row>
    <row r="65" spans="1:26" ht="29.25" customHeight="1" x14ac:dyDescent="0.15">
      <c r="A65" s="1" t="str">
        <f>IF(COUNTIF(K65,"あり")&gt;=1,MAX($A$1:A64)+1,"")</f>
        <v/>
      </c>
      <c r="B65" s="33">
        <v>60</v>
      </c>
      <c r="C65" s="8"/>
      <c r="D65" s="241"/>
      <c r="E65" s="242"/>
      <c r="F65" s="8" t="str">
        <f t="shared" si="4"/>
        <v>　</v>
      </c>
      <c r="G65" s="9"/>
      <c r="H65" s="31"/>
      <c r="I65" s="10" t="str">
        <f t="shared" si="5"/>
        <v/>
      </c>
      <c r="J65" s="11"/>
      <c r="K65" s="12"/>
      <c r="L65" s="12"/>
      <c r="M65" s="7"/>
      <c r="N65" s="32"/>
      <c r="O65" s="57"/>
      <c r="P65" s="55"/>
      <c r="Q65" s="32"/>
      <c r="R65" s="57"/>
      <c r="S65" s="55"/>
      <c r="T65" s="32"/>
      <c r="U65" s="57"/>
      <c r="V65" s="55"/>
      <c r="W65" s="11"/>
      <c r="X65" s="37"/>
      <c r="Y65" s="241"/>
      <c r="Z65" s="242"/>
    </row>
    <row r="66" spans="1:26" ht="29.25" customHeight="1" x14ac:dyDescent="0.15">
      <c r="A66" s="1" t="str">
        <f>IF(COUNTIF(K66,"あり")&gt;=1,MAX($A$1:A65)+1,"")</f>
        <v/>
      </c>
      <c r="B66" s="33">
        <v>61</v>
      </c>
      <c r="C66" s="8"/>
      <c r="D66" s="241"/>
      <c r="E66" s="242"/>
      <c r="F66" s="8" t="str">
        <f t="shared" si="4"/>
        <v>　</v>
      </c>
      <c r="G66" s="9"/>
      <c r="H66" s="31"/>
      <c r="I66" s="10" t="str">
        <f t="shared" si="5"/>
        <v/>
      </c>
      <c r="J66" s="11"/>
      <c r="K66" s="12"/>
      <c r="L66" s="12"/>
      <c r="M66" s="7"/>
      <c r="N66" s="32"/>
      <c r="O66" s="57"/>
      <c r="P66" s="55"/>
      <c r="Q66" s="32"/>
      <c r="R66" s="57"/>
      <c r="S66" s="55"/>
      <c r="T66" s="32"/>
      <c r="U66" s="57"/>
      <c r="V66" s="55"/>
      <c r="W66" s="11"/>
      <c r="X66" s="37"/>
      <c r="Y66" s="241"/>
      <c r="Z66" s="242"/>
    </row>
    <row r="67" spans="1:26" ht="29.25" customHeight="1" x14ac:dyDescent="0.15">
      <c r="A67" s="1" t="str">
        <f>IF(COUNTIF(K67,"あり")&gt;=1,MAX($A$1:A66)+1,"")</f>
        <v/>
      </c>
      <c r="B67" s="33">
        <v>62</v>
      </c>
      <c r="C67" s="8"/>
      <c r="D67" s="241"/>
      <c r="E67" s="242"/>
      <c r="F67" s="8" t="str">
        <f t="shared" si="4"/>
        <v>　</v>
      </c>
      <c r="G67" s="9"/>
      <c r="H67" s="31"/>
      <c r="I67" s="10" t="str">
        <f t="shared" si="5"/>
        <v/>
      </c>
      <c r="J67" s="11"/>
      <c r="K67" s="12"/>
      <c r="L67" s="12"/>
      <c r="M67" s="7"/>
      <c r="N67" s="32"/>
      <c r="O67" s="57"/>
      <c r="P67" s="55"/>
      <c r="Q67" s="32"/>
      <c r="R67" s="57"/>
      <c r="S67" s="55"/>
      <c r="T67" s="32"/>
      <c r="U67" s="57"/>
      <c r="V67" s="55"/>
      <c r="W67" s="11"/>
      <c r="X67" s="37"/>
      <c r="Y67" s="241"/>
      <c r="Z67" s="242"/>
    </row>
    <row r="68" spans="1:26" ht="29.25" customHeight="1" x14ac:dyDescent="0.15">
      <c r="A68" s="1" t="str">
        <f>IF(COUNTIF(K68,"あり")&gt;=1,MAX($A$1:A67)+1,"")</f>
        <v/>
      </c>
      <c r="B68" s="33">
        <v>63</v>
      </c>
      <c r="C68" s="8"/>
      <c r="D68" s="241"/>
      <c r="E68" s="242"/>
      <c r="F68" s="8" t="str">
        <f t="shared" si="4"/>
        <v>　</v>
      </c>
      <c r="G68" s="9"/>
      <c r="H68" s="31"/>
      <c r="I68" s="10" t="str">
        <f t="shared" si="5"/>
        <v/>
      </c>
      <c r="J68" s="11"/>
      <c r="K68" s="12"/>
      <c r="L68" s="12"/>
      <c r="M68" s="7"/>
      <c r="N68" s="32"/>
      <c r="O68" s="57"/>
      <c r="P68" s="55"/>
      <c r="Q68" s="32"/>
      <c r="R68" s="57"/>
      <c r="S68" s="55"/>
      <c r="T68" s="32"/>
      <c r="U68" s="57"/>
      <c r="V68" s="55"/>
      <c r="W68" s="11"/>
      <c r="X68" s="37"/>
      <c r="Y68" s="241"/>
      <c r="Z68" s="242"/>
    </row>
    <row r="69" spans="1:26" ht="29.25" customHeight="1" x14ac:dyDescent="0.15">
      <c r="A69" s="1" t="str">
        <f>IF(COUNTIF(K69,"あり")&gt;=1,MAX($A$1:A68)+1,"")</f>
        <v/>
      </c>
      <c r="B69" s="33">
        <v>64</v>
      </c>
      <c r="C69" s="8"/>
      <c r="D69" s="241"/>
      <c r="E69" s="242"/>
      <c r="F69" s="8" t="str">
        <f t="shared" si="4"/>
        <v>　</v>
      </c>
      <c r="G69" s="9"/>
      <c r="H69" s="31"/>
      <c r="I69" s="10" t="str">
        <f t="shared" si="5"/>
        <v/>
      </c>
      <c r="J69" s="11"/>
      <c r="K69" s="12"/>
      <c r="L69" s="12"/>
      <c r="M69" s="7"/>
      <c r="N69" s="32"/>
      <c r="O69" s="57"/>
      <c r="P69" s="55"/>
      <c r="Q69" s="32"/>
      <c r="R69" s="57"/>
      <c r="S69" s="55"/>
      <c r="T69" s="32"/>
      <c r="U69" s="57"/>
      <c r="V69" s="55"/>
      <c r="W69" s="11"/>
      <c r="X69" s="37"/>
      <c r="Y69" s="241"/>
      <c r="Z69" s="242"/>
    </row>
    <row r="70" spans="1:26" ht="29.25" customHeight="1" x14ac:dyDescent="0.15">
      <c r="A70" s="1" t="str">
        <f>IF(COUNTIF(K70,"あり")&gt;=1,MAX($A$1:A69)+1,"")</f>
        <v/>
      </c>
      <c r="B70" s="33">
        <v>65</v>
      </c>
      <c r="C70" s="8"/>
      <c r="D70" s="241"/>
      <c r="E70" s="242"/>
      <c r="F70" s="8" t="str">
        <f t="shared" si="4"/>
        <v>　</v>
      </c>
      <c r="G70" s="9"/>
      <c r="H70" s="31"/>
      <c r="I70" s="10" t="str">
        <f t="shared" si="5"/>
        <v/>
      </c>
      <c r="J70" s="11"/>
      <c r="K70" s="12"/>
      <c r="L70" s="12"/>
      <c r="M70" s="7"/>
      <c r="N70" s="32"/>
      <c r="O70" s="57"/>
      <c r="P70" s="55"/>
      <c r="Q70" s="32"/>
      <c r="R70" s="57"/>
      <c r="S70" s="55"/>
      <c r="T70" s="32"/>
      <c r="U70" s="57"/>
      <c r="V70" s="55"/>
      <c r="W70" s="11"/>
      <c r="X70" s="37"/>
      <c r="Y70" s="241"/>
      <c r="Z70" s="242"/>
    </row>
    <row r="71" spans="1:26" ht="29.25" customHeight="1" x14ac:dyDescent="0.15">
      <c r="A71" s="1" t="str">
        <f>IF(COUNTIF(K71,"あり")&gt;=1,MAX($A$1:A70)+1,"")</f>
        <v/>
      </c>
      <c r="B71" s="33">
        <v>66</v>
      </c>
      <c r="C71" s="8"/>
      <c r="D71" s="241"/>
      <c r="E71" s="242"/>
      <c r="F71" s="8" t="str">
        <f t="shared" ref="F71:F125" si="6">C71&amp;"　"&amp;D71</f>
        <v>　</v>
      </c>
      <c r="G71" s="9"/>
      <c r="H71" s="31"/>
      <c r="I71" s="10" t="str">
        <f t="shared" ref="I71:I125" si="7">IF(OR(H71=0,$C$3=0),"",DATEDIF(H71,$C$3,"Y"))</f>
        <v/>
      </c>
      <c r="J71" s="11"/>
      <c r="K71" s="12"/>
      <c r="L71" s="12"/>
      <c r="M71" s="7"/>
      <c r="N71" s="32"/>
      <c r="O71" s="57"/>
      <c r="P71" s="55"/>
      <c r="Q71" s="32"/>
      <c r="R71" s="57"/>
      <c r="S71" s="55"/>
      <c r="T71" s="32"/>
      <c r="U71" s="57"/>
      <c r="V71" s="55"/>
      <c r="W71" s="11"/>
      <c r="X71" s="37"/>
      <c r="Y71" s="241"/>
      <c r="Z71" s="242"/>
    </row>
    <row r="72" spans="1:26" ht="29.25" customHeight="1" x14ac:dyDescent="0.15">
      <c r="A72" s="1" t="str">
        <f>IF(COUNTIF(K72,"あり")&gt;=1,MAX($A$1:A71)+1,"")</f>
        <v/>
      </c>
      <c r="B72" s="33">
        <v>67</v>
      </c>
      <c r="C72" s="8"/>
      <c r="D72" s="241"/>
      <c r="E72" s="242"/>
      <c r="F72" s="8" t="str">
        <f t="shared" si="6"/>
        <v>　</v>
      </c>
      <c r="G72" s="9"/>
      <c r="H72" s="31"/>
      <c r="I72" s="10" t="str">
        <f t="shared" si="7"/>
        <v/>
      </c>
      <c r="J72" s="11"/>
      <c r="K72" s="12"/>
      <c r="L72" s="12"/>
      <c r="M72" s="7"/>
      <c r="N72" s="32"/>
      <c r="O72" s="57"/>
      <c r="P72" s="55"/>
      <c r="Q72" s="32"/>
      <c r="R72" s="57"/>
      <c r="S72" s="55"/>
      <c r="T72" s="32"/>
      <c r="U72" s="57"/>
      <c r="V72" s="55"/>
      <c r="W72" s="11"/>
      <c r="X72" s="37"/>
      <c r="Y72" s="241"/>
      <c r="Z72" s="242"/>
    </row>
    <row r="73" spans="1:26" ht="29.25" customHeight="1" x14ac:dyDescent="0.15">
      <c r="A73" s="1" t="str">
        <f>IF(COUNTIF(K73,"あり")&gt;=1,MAX($A$1:A72)+1,"")</f>
        <v/>
      </c>
      <c r="B73" s="33">
        <v>68</v>
      </c>
      <c r="C73" s="8"/>
      <c r="D73" s="241"/>
      <c r="E73" s="242"/>
      <c r="F73" s="8" t="str">
        <f t="shared" si="6"/>
        <v>　</v>
      </c>
      <c r="G73" s="9"/>
      <c r="H73" s="31"/>
      <c r="I73" s="10" t="str">
        <f t="shared" si="7"/>
        <v/>
      </c>
      <c r="J73" s="11"/>
      <c r="K73" s="12"/>
      <c r="L73" s="12"/>
      <c r="M73" s="7"/>
      <c r="N73" s="32"/>
      <c r="O73" s="57"/>
      <c r="P73" s="55"/>
      <c r="Q73" s="32"/>
      <c r="R73" s="57"/>
      <c r="S73" s="55"/>
      <c r="T73" s="32"/>
      <c r="U73" s="57"/>
      <c r="V73" s="55"/>
      <c r="W73" s="11"/>
      <c r="X73" s="37"/>
      <c r="Y73" s="241"/>
      <c r="Z73" s="242"/>
    </row>
    <row r="74" spans="1:26" ht="29.25" customHeight="1" x14ac:dyDescent="0.15">
      <c r="A74" s="1" t="str">
        <f>IF(COUNTIF(K74,"あり")&gt;=1,MAX($A$1:A73)+1,"")</f>
        <v/>
      </c>
      <c r="B74" s="33">
        <v>69</v>
      </c>
      <c r="C74" s="8"/>
      <c r="D74" s="241"/>
      <c r="E74" s="242"/>
      <c r="F74" s="8" t="str">
        <f t="shared" si="6"/>
        <v>　</v>
      </c>
      <c r="G74" s="9"/>
      <c r="H74" s="31"/>
      <c r="I74" s="10" t="str">
        <f t="shared" si="7"/>
        <v/>
      </c>
      <c r="J74" s="11"/>
      <c r="K74" s="12"/>
      <c r="L74" s="12"/>
      <c r="M74" s="7"/>
      <c r="N74" s="32"/>
      <c r="O74" s="57"/>
      <c r="P74" s="55"/>
      <c r="Q74" s="32"/>
      <c r="R74" s="57"/>
      <c r="S74" s="55"/>
      <c r="T74" s="32"/>
      <c r="U74" s="57"/>
      <c r="V74" s="55"/>
      <c r="W74" s="11"/>
      <c r="X74" s="37"/>
      <c r="Y74" s="241"/>
      <c r="Z74" s="242"/>
    </row>
    <row r="75" spans="1:26" ht="29.25" customHeight="1" x14ac:dyDescent="0.15">
      <c r="A75" s="1" t="str">
        <f>IF(COUNTIF(K75,"あり")&gt;=1,MAX($A$1:A74)+1,"")</f>
        <v/>
      </c>
      <c r="B75" s="33">
        <v>70</v>
      </c>
      <c r="C75" s="8"/>
      <c r="D75" s="241"/>
      <c r="E75" s="242"/>
      <c r="F75" s="8" t="str">
        <f t="shared" si="6"/>
        <v>　</v>
      </c>
      <c r="G75" s="9"/>
      <c r="H75" s="31"/>
      <c r="I75" s="10" t="str">
        <f t="shared" si="7"/>
        <v/>
      </c>
      <c r="J75" s="11"/>
      <c r="K75" s="12"/>
      <c r="L75" s="12"/>
      <c r="M75" s="7"/>
      <c r="N75" s="32"/>
      <c r="O75" s="57"/>
      <c r="P75" s="55"/>
      <c r="Q75" s="32"/>
      <c r="R75" s="57"/>
      <c r="S75" s="55"/>
      <c r="T75" s="32"/>
      <c r="U75" s="57"/>
      <c r="V75" s="55"/>
      <c r="W75" s="11"/>
      <c r="X75" s="37"/>
      <c r="Y75" s="241"/>
      <c r="Z75" s="242"/>
    </row>
    <row r="76" spans="1:26" ht="29.25" customHeight="1" x14ac:dyDescent="0.15">
      <c r="A76" s="1" t="str">
        <f>IF(COUNTIF(K76,"あり")&gt;=1,MAX($A$1:A75)+1,"")</f>
        <v/>
      </c>
      <c r="B76" s="33">
        <v>71</v>
      </c>
      <c r="C76" s="8"/>
      <c r="D76" s="241"/>
      <c r="E76" s="242"/>
      <c r="F76" s="8" t="str">
        <f t="shared" si="6"/>
        <v>　</v>
      </c>
      <c r="G76" s="9"/>
      <c r="H76" s="31"/>
      <c r="I76" s="10" t="str">
        <f t="shared" si="7"/>
        <v/>
      </c>
      <c r="J76" s="11"/>
      <c r="K76" s="12"/>
      <c r="L76" s="12"/>
      <c r="M76" s="7"/>
      <c r="N76" s="32"/>
      <c r="O76" s="57"/>
      <c r="P76" s="55"/>
      <c r="Q76" s="32"/>
      <c r="R76" s="57"/>
      <c r="S76" s="55"/>
      <c r="T76" s="32"/>
      <c r="U76" s="57"/>
      <c r="V76" s="55"/>
      <c r="W76" s="11"/>
      <c r="X76" s="37"/>
      <c r="Y76" s="241"/>
      <c r="Z76" s="242"/>
    </row>
    <row r="77" spans="1:26" ht="29.25" customHeight="1" x14ac:dyDescent="0.15">
      <c r="A77" s="1" t="str">
        <f>IF(COUNTIF(K77,"あり")&gt;=1,MAX($A$1:A76)+1,"")</f>
        <v/>
      </c>
      <c r="B77" s="33">
        <v>72</v>
      </c>
      <c r="C77" s="8"/>
      <c r="D77" s="241"/>
      <c r="E77" s="242"/>
      <c r="F77" s="8" t="str">
        <f t="shared" si="6"/>
        <v>　</v>
      </c>
      <c r="G77" s="9"/>
      <c r="H77" s="31"/>
      <c r="I77" s="10" t="str">
        <f t="shared" si="7"/>
        <v/>
      </c>
      <c r="J77" s="11"/>
      <c r="K77" s="12"/>
      <c r="L77" s="12"/>
      <c r="M77" s="7"/>
      <c r="N77" s="32"/>
      <c r="O77" s="57"/>
      <c r="P77" s="55"/>
      <c r="Q77" s="32"/>
      <c r="R77" s="57"/>
      <c r="S77" s="55"/>
      <c r="T77" s="32"/>
      <c r="U77" s="57"/>
      <c r="V77" s="55"/>
      <c r="W77" s="11"/>
      <c r="X77" s="37"/>
      <c r="Y77" s="241"/>
      <c r="Z77" s="242"/>
    </row>
    <row r="78" spans="1:26" ht="29.25" customHeight="1" x14ac:dyDescent="0.15">
      <c r="A78" s="1" t="str">
        <f>IF(COUNTIF(K78,"あり")&gt;=1,MAX($A$1:A77)+1,"")</f>
        <v/>
      </c>
      <c r="B78" s="33">
        <v>73</v>
      </c>
      <c r="C78" s="8"/>
      <c r="D78" s="241"/>
      <c r="E78" s="242"/>
      <c r="F78" s="8" t="str">
        <f t="shared" si="6"/>
        <v>　</v>
      </c>
      <c r="G78" s="9"/>
      <c r="H78" s="31"/>
      <c r="I78" s="10" t="str">
        <f t="shared" si="7"/>
        <v/>
      </c>
      <c r="J78" s="11"/>
      <c r="K78" s="12"/>
      <c r="L78" s="12"/>
      <c r="M78" s="7"/>
      <c r="N78" s="32"/>
      <c r="O78" s="57"/>
      <c r="P78" s="55"/>
      <c r="Q78" s="32"/>
      <c r="R78" s="57"/>
      <c r="S78" s="55"/>
      <c r="T78" s="32"/>
      <c r="U78" s="57"/>
      <c r="V78" s="55"/>
      <c r="W78" s="11"/>
      <c r="X78" s="37"/>
      <c r="Y78" s="241"/>
      <c r="Z78" s="242"/>
    </row>
    <row r="79" spans="1:26" ht="29.25" customHeight="1" x14ac:dyDescent="0.15">
      <c r="A79" s="1" t="str">
        <f>IF(COUNTIF(K79,"あり")&gt;=1,MAX($A$1:A78)+1,"")</f>
        <v/>
      </c>
      <c r="B79" s="33">
        <v>74</v>
      </c>
      <c r="C79" s="8"/>
      <c r="D79" s="241"/>
      <c r="E79" s="242"/>
      <c r="F79" s="8" t="str">
        <f t="shared" si="6"/>
        <v>　</v>
      </c>
      <c r="G79" s="9"/>
      <c r="H79" s="31"/>
      <c r="I79" s="10" t="str">
        <f t="shared" si="7"/>
        <v/>
      </c>
      <c r="J79" s="11"/>
      <c r="K79" s="12"/>
      <c r="L79" s="12"/>
      <c r="M79" s="7"/>
      <c r="N79" s="32"/>
      <c r="O79" s="57"/>
      <c r="P79" s="55"/>
      <c r="Q79" s="32"/>
      <c r="R79" s="57"/>
      <c r="S79" s="55"/>
      <c r="T79" s="32"/>
      <c r="U79" s="57"/>
      <c r="V79" s="55"/>
      <c r="W79" s="11"/>
      <c r="X79" s="37"/>
      <c r="Y79" s="241"/>
      <c r="Z79" s="242"/>
    </row>
    <row r="80" spans="1:26" ht="29.25" customHeight="1" x14ac:dyDescent="0.15">
      <c r="A80" s="1" t="str">
        <f>IF(COUNTIF(K80,"あり")&gt;=1,MAX($A$1:A79)+1,"")</f>
        <v/>
      </c>
      <c r="B80" s="33">
        <v>75</v>
      </c>
      <c r="C80" s="8"/>
      <c r="D80" s="241"/>
      <c r="E80" s="242"/>
      <c r="F80" s="8" t="str">
        <f t="shared" si="6"/>
        <v>　</v>
      </c>
      <c r="G80" s="9"/>
      <c r="H80" s="31"/>
      <c r="I80" s="10" t="str">
        <f t="shared" si="7"/>
        <v/>
      </c>
      <c r="J80" s="11"/>
      <c r="K80" s="12"/>
      <c r="L80" s="12"/>
      <c r="M80" s="7"/>
      <c r="N80" s="32"/>
      <c r="O80" s="57"/>
      <c r="P80" s="55"/>
      <c r="Q80" s="32"/>
      <c r="R80" s="57"/>
      <c r="S80" s="55"/>
      <c r="T80" s="32"/>
      <c r="U80" s="57"/>
      <c r="V80" s="55"/>
      <c r="W80" s="11"/>
      <c r="X80" s="37"/>
      <c r="Y80" s="241"/>
      <c r="Z80" s="242"/>
    </row>
    <row r="81" spans="1:26" ht="29.25" customHeight="1" x14ac:dyDescent="0.15">
      <c r="A81" s="1" t="str">
        <f>IF(COUNTIF(K81,"あり")&gt;=1,MAX($A$1:A80)+1,"")</f>
        <v/>
      </c>
      <c r="B81" s="33">
        <v>76</v>
      </c>
      <c r="C81" s="8"/>
      <c r="D81" s="241"/>
      <c r="E81" s="242"/>
      <c r="F81" s="8" t="str">
        <f t="shared" si="6"/>
        <v>　</v>
      </c>
      <c r="G81" s="9"/>
      <c r="H81" s="31"/>
      <c r="I81" s="10" t="str">
        <f t="shared" si="7"/>
        <v/>
      </c>
      <c r="J81" s="11"/>
      <c r="K81" s="12"/>
      <c r="L81" s="12"/>
      <c r="M81" s="7"/>
      <c r="N81" s="32"/>
      <c r="O81" s="57"/>
      <c r="P81" s="55"/>
      <c r="Q81" s="32"/>
      <c r="R81" s="57"/>
      <c r="S81" s="55"/>
      <c r="T81" s="32"/>
      <c r="U81" s="57"/>
      <c r="V81" s="55"/>
      <c r="W81" s="11"/>
      <c r="X81" s="37"/>
      <c r="Y81" s="241"/>
      <c r="Z81" s="242"/>
    </row>
    <row r="82" spans="1:26" ht="29.25" customHeight="1" x14ac:dyDescent="0.15">
      <c r="A82" s="1" t="str">
        <f>IF(COUNTIF(K82,"あり")&gt;=1,MAX($A$1:A81)+1,"")</f>
        <v/>
      </c>
      <c r="B82" s="33">
        <v>77</v>
      </c>
      <c r="C82" s="8"/>
      <c r="D82" s="241"/>
      <c r="E82" s="242"/>
      <c r="F82" s="8" t="str">
        <f t="shared" si="6"/>
        <v>　</v>
      </c>
      <c r="G82" s="9"/>
      <c r="H82" s="31"/>
      <c r="I82" s="10" t="str">
        <f t="shared" si="7"/>
        <v/>
      </c>
      <c r="J82" s="11"/>
      <c r="K82" s="12"/>
      <c r="L82" s="12"/>
      <c r="M82" s="7"/>
      <c r="N82" s="32"/>
      <c r="O82" s="57"/>
      <c r="P82" s="55"/>
      <c r="Q82" s="32"/>
      <c r="R82" s="57"/>
      <c r="S82" s="55"/>
      <c r="T82" s="32"/>
      <c r="U82" s="57"/>
      <c r="V82" s="55"/>
      <c r="W82" s="11"/>
      <c r="X82" s="37"/>
      <c r="Y82" s="241"/>
      <c r="Z82" s="242"/>
    </row>
    <row r="83" spans="1:26" ht="29.25" customHeight="1" x14ac:dyDescent="0.15">
      <c r="A83" s="1" t="str">
        <f>IF(COUNTIF(K83,"あり")&gt;=1,MAX($A$1:A82)+1,"")</f>
        <v/>
      </c>
      <c r="B83" s="33">
        <v>78</v>
      </c>
      <c r="C83" s="8"/>
      <c r="D83" s="241"/>
      <c r="E83" s="242"/>
      <c r="F83" s="8" t="str">
        <f t="shared" si="6"/>
        <v>　</v>
      </c>
      <c r="G83" s="9"/>
      <c r="H83" s="31"/>
      <c r="I83" s="10" t="str">
        <f t="shared" si="7"/>
        <v/>
      </c>
      <c r="J83" s="11"/>
      <c r="K83" s="12"/>
      <c r="L83" s="12"/>
      <c r="M83" s="7"/>
      <c r="N83" s="32"/>
      <c r="O83" s="57"/>
      <c r="P83" s="55"/>
      <c r="Q83" s="32"/>
      <c r="R83" s="57"/>
      <c r="S83" s="55"/>
      <c r="T83" s="32"/>
      <c r="U83" s="57"/>
      <c r="V83" s="55"/>
      <c r="W83" s="11"/>
      <c r="X83" s="37"/>
      <c r="Y83" s="241"/>
      <c r="Z83" s="242"/>
    </row>
    <row r="84" spans="1:26" ht="29.25" customHeight="1" x14ac:dyDescent="0.15">
      <c r="A84" s="1" t="str">
        <f>IF(COUNTIF(K84,"あり")&gt;=1,MAX($A$1:A83)+1,"")</f>
        <v/>
      </c>
      <c r="B84" s="33">
        <v>79</v>
      </c>
      <c r="C84" s="8"/>
      <c r="D84" s="241"/>
      <c r="E84" s="242"/>
      <c r="F84" s="8" t="str">
        <f t="shared" si="6"/>
        <v>　</v>
      </c>
      <c r="G84" s="9"/>
      <c r="H84" s="31"/>
      <c r="I84" s="10" t="str">
        <f t="shared" si="7"/>
        <v/>
      </c>
      <c r="J84" s="11"/>
      <c r="K84" s="12"/>
      <c r="L84" s="12"/>
      <c r="M84" s="7"/>
      <c r="N84" s="32"/>
      <c r="O84" s="57"/>
      <c r="P84" s="55"/>
      <c r="Q84" s="32"/>
      <c r="R84" s="57"/>
      <c r="S84" s="55"/>
      <c r="T84" s="32"/>
      <c r="U84" s="57"/>
      <c r="V84" s="55"/>
      <c r="W84" s="11"/>
      <c r="X84" s="37"/>
      <c r="Y84" s="241"/>
      <c r="Z84" s="242"/>
    </row>
    <row r="85" spans="1:26" ht="29.25" customHeight="1" x14ac:dyDescent="0.15">
      <c r="A85" s="1" t="str">
        <f>IF(COUNTIF(K85,"あり")&gt;=1,MAX($A$1:A84)+1,"")</f>
        <v/>
      </c>
      <c r="B85" s="33">
        <v>80</v>
      </c>
      <c r="C85" s="8"/>
      <c r="D85" s="241"/>
      <c r="E85" s="242"/>
      <c r="F85" s="8" t="str">
        <f t="shared" si="6"/>
        <v>　</v>
      </c>
      <c r="G85" s="9"/>
      <c r="H85" s="31"/>
      <c r="I85" s="10" t="str">
        <f t="shared" si="7"/>
        <v/>
      </c>
      <c r="J85" s="11"/>
      <c r="K85" s="12"/>
      <c r="L85" s="12"/>
      <c r="M85" s="7"/>
      <c r="N85" s="32"/>
      <c r="O85" s="57"/>
      <c r="P85" s="55"/>
      <c r="Q85" s="32"/>
      <c r="R85" s="57"/>
      <c r="S85" s="55"/>
      <c r="T85" s="32"/>
      <c r="U85" s="57"/>
      <c r="V85" s="55"/>
      <c r="W85" s="11"/>
      <c r="X85" s="37"/>
      <c r="Y85" s="241"/>
      <c r="Z85" s="242"/>
    </row>
    <row r="86" spans="1:26" ht="29.25" customHeight="1" x14ac:dyDescent="0.15">
      <c r="A86" s="1" t="str">
        <f>IF(COUNTIF(K86,"あり")&gt;=1,MAX($A$1:A85)+1,"")</f>
        <v/>
      </c>
      <c r="B86" s="33">
        <v>81</v>
      </c>
      <c r="C86" s="8"/>
      <c r="D86" s="241"/>
      <c r="E86" s="242"/>
      <c r="F86" s="8" t="str">
        <f t="shared" si="6"/>
        <v>　</v>
      </c>
      <c r="G86" s="9"/>
      <c r="H86" s="31"/>
      <c r="I86" s="10" t="str">
        <f t="shared" si="7"/>
        <v/>
      </c>
      <c r="J86" s="11"/>
      <c r="K86" s="12"/>
      <c r="L86" s="12"/>
      <c r="M86" s="7"/>
      <c r="N86" s="32"/>
      <c r="O86" s="57"/>
      <c r="P86" s="55"/>
      <c r="Q86" s="32"/>
      <c r="R86" s="57"/>
      <c r="S86" s="55"/>
      <c r="T86" s="32"/>
      <c r="U86" s="57"/>
      <c r="V86" s="55"/>
      <c r="W86" s="11"/>
      <c r="X86" s="37"/>
      <c r="Y86" s="241"/>
      <c r="Z86" s="242"/>
    </row>
    <row r="87" spans="1:26" ht="29.25" customHeight="1" x14ac:dyDescent="0.15">
      <c r="A87" s="1" t="str">
        <f>IF(COUNTIF(K87,"あり")&gt;=1,MAX($A$1:A86)+1,"")</f>
        <v/>
      </c>
      <c r="B87" s="33">
        <v>82</v>
      </c>
      <c r="C87" s="8"/>
      <c r="D87" s="241"/>
      <c r="E87" s="242"/>
      <c r="F87" s="8" t="str">
        <f t="shared" si="6"/>
        <v>　</v>
      </c>
      <c r="G87" s="9"/>
      <c r="H87" s="31"/>
      <c r="I87" s="10" t="str">
        <f t="shared" si="7"/>
        <v/>
      </c>
      <c r="J87" s="11"/>
      <c r="K87" s="12"/>
      <c r="L87" s="12"/>
      <c r="M87" s="7"/>
      <c r="N87" s="32"/>
      <c r="O87" s="57"/>
      <c r="P87" s="55"/>
      <c r="Q87" s="32"/>
      <c r="R87" s="57"/>
      <c r="S87" s="55"/>
      <c r="T87" s="32"/>
      <c r="U87" s="57"/>
      <c r="V87" s="55"/>
      <c r="W87" s="11"/>
      <c r="X87" s="37"/>
      <c r="Y87" s="241"/>
      <c r="Z87" s="242"/>
    </row>
    <row r="88" spans="1:26" ht="29.25" customHeight="1" x14ac:dyDescent="0.15">
      <c r="A88" s="1" t="str">
        <f>IF(COUNTIF(K88,"あり")&gt;=1,MAX($A$1:A87)+1,"")</f>
        <v/>
      </c>
      <c r="B88" s="33">
        <v>83</v>
      </c>
      <c r="C88" s="8"/>
      <c r="D88" s="241"/>
      <c r="E88" s="242"/>
      <c r="F88" s="8" t="str">
        <f t="shared" si="6"/>
        <v>　</v>
      </c>
      <c r="G88" s="9"/>
      <c r="H88" s="31"/>
      <c r="I88" s="10" t="str">
        <f t="shared" si="7"/>
        <v/>
      </c>
      <c r="J88" s="11"/>
      <c r="K88" s="12"/>
      <c r="L88" s="12"/>
      <c r="M88" s="7"/>
      <c r="N88" s="32"/>
      <c r="O88" s="57"/>
      <c r="P88" s="55"/>
      <c r="Q88" s="32"/>
      <c r="R88" s="57"/>
      <c r="S88" s="55"/>
      <c r="T88" s="32"/>
      <c r="U88" s="57"/>
      <c r="V88" s="55"/>
      <c r="W88" s="11"/>
      <c r="X88" s="37"/>
      <c r="Y88" s="241"/>
      <c r="Z88" s="242"/>
    </row>
    <row r="89" spans="1:26" ht="29.25" customHeight="1" x14ac:dyDescent="0.15">
      <c r="A89" s="1" t="str">
        <f>IF(COUNTIF(K89,"あり")&gt;=1,MAX($A$1:A88)+1,"")</f>
        <v/>
      </c>
      <c r="B89" s="33">
        <v>84</v>
      </c>
      <c r="C89" s="8"/>
      <c r="D89" s="241"/>
      <c r="E89" s="242"/>
      <c r="F89" s="8" t="str">
        <f t="shared" si="6"/>
        <v>　</v>
      </c>
      <c r="G89" s="9"/>
      <c r="H89" s="31"/>
      <c r="I89" s="10" t="str">
        <f t="shared" si="7"/>
        <v/>
      </c>
      <c r="J89" s="11"/>
      <c r="K89" s="12"/>
      <c r="L89" s="12"/>
      <c r="M89" s="7"/>
      <c r="N89" s="32"/>
      <c r="O89" s="57"/>
      <c r="P89" s="55"/>
      <c r="Q89" s="32"/>
      <c r="R89" s="57"/>
      <c r="S89" s="55"/>
      <c r="T89" s="32"/>
      <c r="U89" s="57"/>
      <c r="V89" s="55"/>
      <c r="W89" s="11"/>
      <c r="X89" s="37"/>
      <c r="Y89" s="241"/>
      <c r="Z89" s="242"/>
    </row>
    <row r="90" spans="1:26" ht="29.25" customHeight="1" x14ac:dyDescent="0.15">
      <c r="A90" s="1" t="str">
        <f>IF(COUNTIF(K90,"あり")&gt;=1,MAX($A$1:A89)+1,"")</f>
        <v/>
      </c>
      <c r="B90" s="33">
        <v>85</v>
      </c>
      <c r="C90" s="8"/>
      <c r="D90" s="241"/>
      <c r="E90" s="242"/>
      <c r="F90" s="8" t="str">
        <f t="shared" si="6"/>
        <v>　</v>
      </c>
      <c r="G90" s="9"/>
      <c r="H90" s="31"/>
      <c r="I90" s="10" t="str">
        <f t="shared" si="7"/>
        <v/>
      </c>
      <c r="J90" s="11"/>
      <c r="K90" s="12"/>
      <c r="L90" s="12"/>
      <c r="M90" s="7"/>
      <c r="N90" s="32"/>
      <c r="O90" s="57"/>
      <c r="P90" s="55"/>
      <c r="Q90" s="32"/>
      <c r="R90" s="57"/>
      <c r="S90" s="55"/>
      <c r="T90" s="32"/>
      <c r="U90" s="57"/>
      <c r="V90" s="55"/>
      <c r="W90" s="11"/>
      <c r="X90" s="37"/>
      <c r="Y90" s="241"/>
      <c r="Z90" s="242"/>
    </row>
    <row r="91" spans="1:26" ht="29.25" customHeight="1" x14ac:dyDescent="0.15">
      <c r="A91" s="1" t="str">
        <f>IF(COUNTIF(K91,"あり")&gt;=1,MAX($A$1:A90)+1,"")</f>
        <v/>
      </c>
      <c r="B91" s="33">
        <v>86</v>
      </c>
      <c r="C91" s="8"/>
      <c r="D91" s="241"/>
      <c r="E91" s="242"/>
      <c r="F91" s="8" t="str">
        <f t="shared" si="6"/>
        <v>　</v>
      </c>
      <c r="G91" s="9"/>
      <c r="H91" s="31"/>
      <c r="I91" s="10" t="str">
        <f t="shared" si="7"/>
        <v/>
      </c>
      <c r="J91" s="11"/>
      <c r="K91" s="12"/>
      <c r="L91" s="12"/>
      <c r="M91" s="7"/>
      <c r="N91" s="32"/>
      <c r="O91" s="57"/>
      <c r="P91" s="55"/>
      <c r="Q91" s="32"/>
      <c r="R91" s="57"/>
      <c r="S91" s="55"/>
      <c r="T91" s="32"/>
      <c r="U91" s="57"/>
      <c r="V91" s="55"/>
      <c r="W91" s="11"/>
      <c r="X91" s="37"/>
      <c r="Y91" s="241"/>
      <c r="Z91" s="242"/>
    </row>
    <row r="92" spans="1:26" ht="29.25" customHeight="1" x14ac:dyDescent="0.15">
      <c r="A92" s="1" t="str">
        <f>IF(COUNTIF(K92,"あり")&gt;=1,MAX($A$1:A91)+1,"")</f>
        <v/>
      </c>
      <c r="B92" s="33">
        <v>87</v>
      </c>
      <c r="C92" s="8"/>
      <c r="D92" s="241"/>
      <c r="E92" s="242"/>
      <c r="F92" s="8" t="str">
        <f t="shared" si="6"/>
        <v>　</v>
      </c>
      <c r="G92" s="9"/>
      <c r="H92" s="31"/>
      <c r="I92" s="10" t="str">
        <f t="shared" si="7"/>
        <v/>
      </c>
      <c r="J92" s="11"/>
      <c r="K92" s="12"/>
      <c r="L92" s="12"/>
      <c r="M92" s="7"/>
      <c r="N92" s="32"/>
      <c r="O92" s="57"/>
      <c r="P92" s="55"/>
      <c r="Q92" s="32"/>
      <c r="R92" s="57"/>
      <c r="S92" s="55"/>
      <c r="T92" s="32"/>
      <c r="U92" s="57"/>
      <c r="V92" s="55"/>
      <c r="W92" s="11"/>
      <c r="X92" s="37"/>
      <c r="Y92" s="241"/>
      <c r="Z92" s="242"/>
    </row>
    <row r="93" spans="1:26" ht="29.25" customHeight="1" x14ac:dyDescent="0.15">
      <c r="A93" s="1" t="str">
        <f>IF(COUNTIF(K93,"あり")&gt;=1,MAX($A$1:A92)+1,"")</f>
        <v/>
      </c>
      <c r="B93" s="33">
        <v>88</v>
      </c>
      <c r="C93" s="8"/>
      <c r="D93" s="241"/>
      <c r="E93" s="242"/>
      <c r="F93" s="8" t="str">
        <f t="shared" si="6"/>
        <v>　</v>
      </c>
      <c r="G93" s="9"/>
      <c r="H93" s="31"/>
      <c r="I93" s="10" t="str">
        <f t="shared" si="7"/>
        <v/>
      </c>
      <c r="J93" s="11"/>
      <c r="K93" s="12"/>
      <c r="L93" s="12"/>
      <c r="M93" s="7"/>
      <c r="N93" s="32"/>
      <c r="O93" s="57"/>
      <c r="P93" s="55"/>
      <c r="Q93" s="32"/>
      <c r="R93" s="57"/>
      <c r="S93" s="55"/>
      <c r="T93" s="32"/>
      <c r="U93" s="57"/>
      <c r="V93" s="55"/>
      <c r="W93" s="11"/>
      <c r="X93" s="37"/>
      <c r="Y93" s="241"/>
      <c r="Z93" s="242"/>
    </row>
    <row r="94" spans="1:26" ht="29.25" customHeight="1" x14ac:dyDescent="0.15">
      <c r="A94" s="1" t="str">
        <f>IF(COUNTIF(K94,"あり")&gt;=1,MAX($A$1:A93)+1,"")</f>
        <v/>
      </c>
      <c r="B94" s="33">
        <v>89</v>
      </c>
      <c r="C94" s="8"/>
      <c r="D94" s="241"/>
      <c r="E94" s="242"/>
      <c r="F94" s="8" t="str">
        <f t="shared" si="6"/>
        <v>　</v>
      </c>
      <c r="G94" s="9"/>
      <c r="H94" s="31"/>
      <c r="I94" s="10" t="str">
        <f t="shared" si="7"/>
        <v/>
      </c>
      <c r="J94" s="11"/>
      <c r="K94" s="12"/>
      <c r="L94" s="12"/>
      <c r="M94" s="7"/>
      <c r="N94" s="32"/>
      <c r="O94" s="57"/>
      <c r="P94" s="55"/>
      <c r="Q94" s="32"/>
      <c r="R94" s="57"/>
      <c r="S94" s="55"/>
      <c r="T94" s="32"/>
      <c r="U94" s="57"/>
      <c r="V94" s="55"/>
      <c r="W94" s="11"/>
      <c r="X94" s="37"/>
      <c r="Y94" s="241"/>
      <c r="Z94" s="242"/>
    </row>
    <row r="95" spans="1:26" ht="29.25" customHeight="1" x14ac:dyDescent="0.15">
      <c r="A95" s="1" t="str">
        <f>IF(COUNTIF(K95,"あり")&gt;=1,MAX($A$1:A94)+1,"")</f>
        <v/>
      </c>
      <c r="B95" s="33">
        <v>90</v>
      </c>
      <c r="C95" s="8"/>
      <c r="D95" s="241"/>
      <c r="E95" s="242"/>
      <c r="F95" s="8" t="str">
        <f t="shared" si="6"/>
        <v>　</v>
      </c>
      <c r="G95" s="9"/>
      <c r="H95" s="31"/>
      <c r="I95" s="10" t="str">
        <f t="shared" si="7"/>
        <v/>
      </c>
      <c r="J95" s="11"/>
      <c r="K95" s="12"/>
      <c r="L95" s="12"/>
      <c r="M95" s="7"/>
      <c r="N95" s="32"/>
      <c r="O95" s="57"/>
      <c r="P95" s="55"/>
      <c r="Q95" s="32"/>
      <c r="R95" s="57"/>
      <c r="S95" s="55"/>
      <c r="T95" s="32"/>
      <c r="U95" s="57"/>
      <c r="V95" s="55"/>
      <c r="W95" s="11"/>
      <c r="X95" s="37"/>
      <c r="Y95" s="241"/>
      <c r="Z95" s="242"/>
    </row>
    <row r="96" spans="1:26" ht="29.25" customHeight="1" x14ac:dyDescent="0.15">
      <c r="A96" s="1" t="str">
        <f>IF(COUNTIF(K96,"あり")&gt;=1,MAX($A$1:A95)+1,"")</f>
        <v/>
      </c>
      <c r="B96" s="33">
        <v>91</v>
      </c>
      <c r="C96" s="8"/>
      <c r="D96" s="241"/>
      <c r="E96" s="242"/>
      <c r="F96" s="8" t="str">
        <f t="shared" si="6"/>
        <v>　</v>
      </c>
      <c r="G96" s="9"/>
      <c r="H96" s="31"/>
      <c r="I96" s="10" t="str">
        <f t="shared" si="7"/>
        <v/>
      </c>
      <c r="J96" s="11"/>
      <c r="K96" s="12"/>
      <c r="L96" s="12"/>
      <c r="M96" s="7"/>
      <c r="N96" s="32"/>
      <c r="O96" s="57"/>
      <c r="P96" s="55"/>
      <c r="Q96" s="32"/>
      <c r="R96" s="57"/>
      <c r="S96" s="55"/>
      <c r="T96" s="32"/>
      <c r="U96" s="57"/>
      <c r="V96" s="55"/>
      <c r="W96" s="11"/>
      <c r="X96" s="37"/>
      <c r="Y96" s="241"/>
      <c r="Z96" s="242"/>
    </row>
    <row r="97" spans="1:26" ht="29.25" customHeight="1" x14ac:dyDescent="0.15">
      <c r="A97" s="1" t="str">
        <f>IF(COUNTIF(K97,"あり")&gt;=1,MAX($A$1:A96)+1,"")</f>
        <v/>
      </c>
      <c r="B97" s="33">
        <v>92</v>
      </c>
      <c r="C97" s="8"/>
      <c r="D97" s="241"/>
      <c r="E97" s="242"/>
      <c r="F97" s="8" t="str">
        <f t="shared" si="6"/>
        <v>　</v>
      </c>
      <c r="G97" s="9"/>
      <c r="H97" s="31"/>
      <c r="I97" s="10" t="str">
        <f t="shared" si="7"/>
        <v/>
      </c>
      <c r="J97" s="11"/>
      <c r="K97" s="12"/>
      <c r="L97" s="12"/>
      <c r="M97" s="7"/>
      <c r="N97" s="32"/>
      <c r="O97" s="57"/>
      <c r="P97" s="55"/>
      <c r="Q97" s="32"/>
      <c r="R97" s="57"/>
      <c r="S97" s="55"/>
      <c r="T97" s="32"/>
      <c r="U97" s="57"/>
      <c r="V97" s="55"/>
      <c r="W97" s="11"/>
      <c r="X97" s="37"/>
      <c r="Y97" s="241"/>
      <c r="Z97" s="242"/>
    </row>
    <row r="98" spans="1:26" ht="29.25" customHeight="1" x14ac:dyDescent="0.15">
      <c r="A98" s="1" t="str">
        <f>IF(COUNTIF(K98,"あり")&gt;=1,MAX($A$1:A97)+1,"")</f>
        <v/>
      </c>
      <c r="B98" s="33">
        <v>93</v>
      </c>
      <c r="C98" s="8"/>
      <c r="D98" s="241"/>
      <c r="E98" s="242"/>
      <c r="F98" s="8" t="str">
        <f t="shared" si="6"/>
        <v>　</v>
      </c>
      <c r="G98" s="9"/>
      <c r="H98" s="31"/>
      <c r="I98" s="10" t="str">
        <f t="shared" si="7"/>
        <v/>
      </c>
      <c r="J98" s="11"/>
      <c r="K98" s="12"/>
      <c r="L98" s="12"/>
      <c r="M98" s="7"/>
      <c r="N98" s="32"/>
      <c r="O98" s="57"/>
      <c r="P98" s="55"/>
      <c r="Q98" s="32"/>
      <c r="R98" s="57"/>
      <c r="S98" s="55"/>
      <c r="T98" s="32"/>
      <c r="U98" s="57"/>
      <c r="V98" s="55"/>
      <c r="W98" s="11"/>
      <c r="X98" s="37"/>
      <c r="Y98" s="241"/>
      <c r="Z98" s="242"/>
    </row>
    <row r="99" spans="1:26" ht="29.25" customHeight="1" x14ac:dyDescent="0.15">
      <c r="A99" s="1" t="str">
        <f>IF(COUNTIF(K99,"あり")&gt;=1,MAX($A$1:A98)+1,"")</f>
        <v/>
      </c>
      <c r="B99" s="33">
        <v>94</v>
      </c>
      <c r="C99" s="8"/>
      <c r="D99" s="241"/>
      <c r="E99" s="242"/>
      <c r="F99" s="8" t="str">
        <f t="shared" si="6"/>
        <v>　</v>
      </c>
      <c r="G99" s="9"/>
      <c r="H99" s="31"/>
      <c r="I99" s="10" t="str">
        <f t="shared" si="7"/>
        <v/>
      </c>
      <c r="J99" s="11"/>
      <c r="K99" s="12"/>
      <c r="L99" s="12"/>
      <c r="M99" s="7"/>
      <c r="N99" s="32"/>
      <c r="O99" s="57"/>
      <c r="P99" s="55"/>
      <c r="Q99" s="32"/>
      <c r="R99" s="57"/>
      <c r="S99" s="55"/>
      <c r="T99" s="32"/>
      <c r="U99" s="57"/>
      <c r="V99" s="55"/>
      <c r="W99" s="11"/>
      <c r="X99" s="37"/>
      <c r="Y99" s="241"/>
      <c r="Z99" s="242"/>
    </row>
    <row r="100" spans="1:26" ht="29.25" customHeight="1" x14ac:dyDescent="0.15">
      <c r="A100" s="1" t="str">
        <f>IF(COUNTIF(K100,"あり")&gt;=1,MAX($A$1:A99)+1,"")</f>
        <v/>
      </c>
      <c r="B100" s="33">
        <v>95</v>
      </c>
      <c r="C100" s="8"/>
      <c r="D100" s="241"/>
      <c r="E100" s="242"/>
      <c r="F100" s="8" t="str">
        <f t="shared" si="6"/>
        <v>　</v>
      </c>
      <c r="G100" s="9"/>
      <c r="H100" s="31"/>
      <c r="I100" s="10" t="str">
        <f t="shared" si="7"/>
        <v/>
      </c>
      <c r="J100" s="11"/>
      <c r="K100" s="12"/>
      <c r="L100" s="12"/>
      <c r="M100" s="7"/>
      <c r="N100" s="32"/>
      <c r="O100" s="57"/>
      <c r="P100" s="55"/>
      <c r="Q100" s="32"/>
      <c r="R100" s="57"/>
      <c r="S100" s="55"/>
      <c r="T100" s="32"/>
      <c r="U100" s="57"/>
      <c r="V100" s="55"/>
      <c r="W100" s="11"/>
      <c r="X100" s="37"/>
      <c r="Y100" s="241"/>
      <c r="Z100" s="242"/>
    </row>
    <row r="101" spans="1:26" ht="29.25" customHeight="1" x14ac:dyDescent="0.15">
      <c r="A101" s="1" t="str">
        <f>IF(COUNTIF(K101,"あり")&gt;=1,MAX($A$1:A100)+1,"")</f>
        <v/>
      </c>
      <c r="B101" s="33">
        <v>96</v>
      </c>
      <c r="C101" s="8"/>
      <c r="D101" s="241"/>
      <c r="E101" s="242"/>
      <c r="F101" s="8" t="str">
        <f t="shared" si="6"/>
        <v>　</v>
      </c>
      <c r="G101" s="9"/>
      <c r="H101" s="31"/>
      <c r="I101" s="10" t="str">
        <f t="shared" si="7"/>
        <v/>
      </c>
      <c r="J101" s="11"/>
      <c r="K101" s="12"/>
      <c r="L101" s="12"/>
      <c r="M101" s="7"/>
      <c r="N101" s="32"/>
      <c r="O101" s="57"/>
      <c r="P101" s="55"/>
      <c r="Q101" s="32"/>
      <c r="R101" s="57"/>
      <c r="S101" s="55"/>
      <c r="T101" s="32"/>
      <c r="U101" s="57"/>
      <c r="V101" s="55"/>
      <c r="W101" s="11"/>
      <c r="X101" s="37"/>
      <c r="Y101" s="241"/>
      <c r="Z101" s="242"/>
    </row>
    <row r="102" spans="1:26" ht="29.25" customHeight="1" x14ac:dyDescent="0.15">
      <c r="A102" s="1" t="str">
        <f>IF(COUNTIF(K102,"あり")&gt;=1,MAX($A$1:A101)+1,"")</f>
        <v/>
      </c>
      <c r="B102" s="33">
        <v>97</v>
      </c>
      <c r="C102" s="8"/>
      <c r="D102" s="241"/>
      <c r="E102" s="242"/>
      <c r="F102" s="8" t="str">
        <f t="shared" si="6"/>
        <v>　</v>
      </c>
      <c r="G102" s="9"/>
      <c r="H102" s="31"/>
      <c r="I102" s="10" t="str">
        <f t="shared" si="7"/>
        <v/>
      </c>
      <c r="J102" s="11"/>
      <c r="K102" s="12"/>
      <c r="L102" s="12"/>
      <c r="M102" s="7"/>
      <c r="N102" s="32"/>
      <c r="O102" s="57"/>
      <c r="P102" s="55"/>
      <c r="Q102" s="32"/>
      <c r="R102" s="57"/>
      <c r="S102" s="55"/>
      <c r="T102" s="32"/>
      <c r="U102" s="57"/>
      <c r="V102" s="55"/>
      <c r="W102" s="11"/>
      <c r="X102" s="37"/>
      <c r="Y102" s="241"/>
      <c r="Z102" s="242"/>
    </row>
    <row r="103" spans="1:26" ht="29.25" customHeight="1" x14ac:dyDescent="0.15">
      <c r="A103" s="1" t="str">
        <f>IF(COUNTIF(K103,"あり")&gt;=1,MAX($A$1:A102)+1,"")</f>
        <v/>
      </c>
      <c r="B103" s="33">
        <v>98</v>
      </c>
      <c r="C103" s="8"/>
      <c r="D103" s="241"/>
      <c r="E103" s="242"/>
      <c r="F103" s="8" t="str">
        <f t="shared" si="6"/>
        <v>　</v>
      </c>
      <c r="G103" s="9"/>
      <c r="H103" s="31"/>
      <c r="I103" s="10" t="str">
        <f t="shared" si="7"/>
        <v/>
      </c>
      <c r="J103" s="11"/>
      <c r="K103" s="12"/>
      <c r="L103" s="12"/>
      <c r="M103" s="7"/>
      <c r="N103" s="32"/>
      <c r="O103" s="57"/>
      <c r="P103" s="55"/>
      <c r="Q103" s="32"/>
      <c r="R103" s="57"/>
      <c r="S103" s="55"/>
      <c r="T103" s="32"/>
      <c r="U103" s="57"/>
      <c r="V103" s="55"/>
      <c r="W103" s="11"/>
      <c r="X103" s="37"/>
      <c r="Y103" s="241"/>
      <c r="Z103" s="242"/>
    </row>
    <row r="104" spans="1:26" ht="29.25" customHeight="1" x14ac:dyDescent="0.15">
      <c r="A104" s="1" t="str">
        <f>IF(COUNTIF(K104,"あり")&gt;=1,MAX($A$1:A103)+1,"")</f>
        <v/>
      </c>
      <c r="B104" s="33">
        <v>99</v>
      </c>
      <c r="C104" s="8"/>
      <c r="D104" s="241"/>
      <c r="E104" s="242"/>
      <c r="F104" s="8" t="str">
        <f t="shared" si="6"/>
        <v>　</v>
      </c>
      <c r="G104" s="9"/>
      <c r="H104" s="31"/>
      <c r="I104" s="10" t="str">
        <f t="shared" si="7"/>
        <v/>
      </c>
      <c r="J104" s="11"/>
      <c r="K104" s="12"/>
      <c r="L104" s="12"/>
      <c r="M104" s="7"/>
      <c r="N104" s="32"/>
      <c r="O104" s="57"/>
      <c r="P104" s="55"/>
      <c r="Q104" s="32"/>
      <c r="R104" s="57"/>
      <c r="S104" s="55"/>
      <c r="T104" s="32"/>
      <c r="U104" s="57"/>
      <c r="V104" s="55"/>
      <c r="W104" s="11"/>
      <c r="X104" s="37"/>
      <c r="Y104" s="241"/>
      <c r="Z104" s="242"/>
    </row>
    <row r="105" spans="1:26" ht="29.25" customHeight="1" x14ac:dyDescent="0.15">
      <c r="A105" s="1" t="str">
        <f>IF(COUNTIF(K105,"あり")&gt;=1,MAX($A$1:A104)+1,"")</f>
        <v/>
      </c>
      <c r="B105" s="33">
        <v>100</v>
      </c>
      <c r="C105" s="8"/>
      <c r="D105" s="241"/>
      <c r="E105" s="242"/>
      <c r="F105" s="8" t="str">
        <f t="shared" si="6"/>
        <v>　</v>
      </c>
      <c r="G105" s="9"/>
      <c r="H105" s="31"/>
      <c r="I105" s="10" t="str">
        <f t="shared" si="7"/>
        <v/>
      </c>
      <c r="J105" s="11"/>
      <c r="K105" s="12"/>
      <c r="L105" s="12"/>
      <c r="M105" s="7"/>
      <c r="N105" s="32"/>
      <c r="O105" s="57"/>
      <c r="P105" s="55"/>
      <c r="Q105" s="32"/>
      <c r="R105" s="57"/>
      <c r="S105" s="55"/>
      <c r="T105" s="32"/>
      <c r="U105" s="57"/>
      <c r="V105" s="55"/>
      <c r="W105" s="11"/>
      <c r="X105" s="37"/>
      <c r="Y105" s="241"/>
      <c r="Z105" s="242"/>
    </row>
    <row r="106" spans="1:26" ht="29.25" customHeight="1" x14ac:dyDescent="0.15">
      <c r="A106" s="1" t="str">
        <f>IF(COUNTIF(K106,"あり")&gt;=1,MAX($A$1:A105)+1,"")</f>
        <v/>
      </c>
      <c r="B106" s="33">
        <v>101</v>
      </c>
      <c r="C106" s="8"/>
      <c r="D106" s="241"/>
      <c r="E106" s="242"/>
      <c r="F106" s="8" t="str">
        <f t="shared" si="6"/>
        <v>　</v>
      </c>
      <c r="G106" s="9"/>
      <c r="H106" s="31"/>
      <c r="I106" s="10" t="str">
        <f t="shared" si="7"/>
        <v/>
      </c>
      <c r="J106" s="11"/>
      <c r="K106" s="12"/>
      <c r="L106" s="12"/>
      <c r="M106" s="7"/>
      <c r="N106" s="32"/>
      <c r="O106" s="57"/>
      <c r="P106" s="55"/>
      <c r="Q106" s="32"/>
      <c r="R106" s="57"/>
      <c r="S106" s="55"/>
      <c r="T106" s="32"/>
      <c r="U106" s="57"/>
      <c r="V106" s="55"/>
      <c r="W106" s="11"/>
      <c r="X106" s="37"/>
      <c r="Y106" s="241"/>
      <c r="Z106" s="242"/>
    </row>
    <row r="107" spans="1:26" ht="29.25" customHeight="1" x14ac:dyDescent="0.15">
      <c r="A107" s="1" t="str">
        <f>IF(COUNTIF(K107,"あり")&gt;=1,MAX($A$1:A106)+1,"")</f>
        <v/>
      </c>
      <c r="B107" s="33">
        <v>102</v>
      </c>
      <c r="C107" s="8"/>
      <c r="D107" s="241"/>
      <c r="E107" s="242"/>
      <c r="F107" s="8" t="str">
        <f t="shared" si="6"/>
        <v>　</v>
      </c>
      <c r="G107" s="9"/>
      <c r="H107" s="31"/>
      <c r="I107" s="10" t="str">
        <f t="shared" si="7"/>
        <v/>
      </c>
      <c r="J107" s="11"/>
      <c r="K107" s="12"/>
      <c r="L107" s="12"/>
      <c r="M107" s="7"/>
      <c r="N107" s="32"/>
      <c r="O107" s="57"/>
      <c r="P107" s="55"/>
      <c r="Q107" s="32"/>
      <c r="R107" s="57"/>
      <c r="S107" s="55"/>
      <c r="T107" s="32"/>
      <c r="U107" s="57"/>
      <c r="V107" s="55"/>
      <c r="W107" s="11"/>
      <c r="X107" s="37"/>
      <c r="Y107" s="241"/>
      <c r="Z107" s="242"/>
    </row>
    <row r="108" spans="1:26" ht="29.25" customHeight="1" x14ac:dyDescent="0.15">
      <c r="A108" s="1" t="str">
        <f>IF(COUNTIF(K108,"あり")&gt;=1,MAX($A$1:A107)+1,"")</f>
        <v/>
      </c>
      <c r="B108" s="33">
        <v>103</v>
      </c>
      <c r="C108" s="8"/>
      <c r="D108" s="241"/>
      <c r="E108" s="242"/>
      <c r="F108" s="8" t="str">
        <f t="shared" si="6"/>
        <v>　</v>
      </c>
      <c r="G108" s="9"/>
      <c r="H108" s="31"/>
      <c r="I108" s="10" t="str">
        <f t="shared" si="7"/>
        <v/>
      </c>
      <c r="J108" s="11"/>
      <c r="K108" s="12"/>
      <c r="L108" s="12"/>
      <c r="M108" s="7"/>
      <c r="N108" s="32"/>
      <c r="O108" s="57"/>
      <c r="P108" s="55"/>
      <c r="Q108" s="32"/>
      <c r="R108" s="57"/>
      <c r="S108" s="55"/>
      <c r="T108" s="32"/>
      <c r="U108" s="57"/>
      <c r="V108" s="55"/>
      <c r="W108" s="11"/>
      <c r="X108" s="37"/>
      <c r="Y108" s="241"/>
      <c r="Z108" s="242"/>
    </row>
    <row r="109" spans="1:26" ht="29.25" customHeight="1" x14ac:dyDescent="0.15">
      <c r="A109" s="1" t="str">
        <f>IF(COUNTIF(K109,"あり")&gt;=1,MAX($A$1:A108)+1,"")</f>
        <v/>
      </c>
      <c r="B109" s="33">
        <v>104</v>
      </c>
      <c r="C109" s="8"/>
      <c r="D109" s="241"/>
      <c r="E109" s="242"/>
      <c r="F109" s="8" t="str">
        <f t="shared" si="6"/>
        <v>　</v>
      </c>
      <c r="G109" s="9"/>
      <c r="H109" s="31"/>
      <c r="I109" s="10" t="str">
        <f t="shared" si="7"/>
        <v/>
      </c>
      <c r="J109" s="11"/>
      <c r="K109" s="12"/>
      <c r="L109" s="12"/>
      <c r="M109" s="7"/>
      <c r="N109" s="32"/>
      <c r="O109" s="57"/>
      <c r="P109" s="55"/>
      <c r="Q109" s="32"/>
      <c r="R109" s="57"/>
      <c r="S109" s="55"/>
      <c r="T109" s="32"/>
      <c r="U109" s="57"/>
      <c r="V109" s="55"/>
      <c r="W109" s="11"/>
      <c r="X109" s="37"/>
      <c r="Y109" s="241"/>
      <c r="Z109" s="242"/>
    </row>
    <row r="110" spans="1:26" ht="29.25" customHeight="1" x14ac:dyDescent="0.15">
      <c r="A110" s="1" t="str">
        <f>IF(COUNTIF(K110,"あり")&gt;=1,MAX($A$1:A109)+1,"")</f>
        <v/>
      </c>
      <c r="B110" s="33">
        <v>105</v>
      </c>
      <c r="C110" s="8"/>
      <c r="D110" s="241"/>
      <c r="E110" s="242"/>
      <c r="F110" s="8" t="str">
        <f t="shared" si="6"/>
        <v>　</v>
      </c>
      <c r="G110" s="9"/>
      <c r="H110" s="31"/>
      <c r="I110" s="10" t="str">
        <f t="shared" si="7"/>
        <v/>
      </c>
      <c r="J110" s="11"/>
      <c r="K110" s="12"/>
      <c r="L110" s="12"/>
      <c r="M110" s="7"/>
      <c r="N110" s="32"/>
      <c r="O110" s="57"/>
      <c r="P110" s="55"/>
      <c r="Q110" s="32"/>
      <c r="R110" s="57"/>
      <c r="S110" s="55"/>
      <c r="T110" s="32"/>
      <c r="U110" s="57"/>
      <c r="V110" s="55"/>
      <c r="W110" s="11"/>
      <c r="X110" s="37"/>
      <c r="Y110" s="241"/>
      <c r="Z110" s="242"/>
    </row>
    <row r="111" spans="1:26" ht="29.25" customHeight="1" x14ac:dyDescent="0.15">
      <c r="A111" s="1" t="str">
        <f>IF(COUNTIF(K111,"あり")&gt;=1,MAX($A$1:A110)+1,"")</f>
        <v/>
      </c>
      <c r="B111" s="33">
        <v>106</v>
      </c>
      <c r="C111" s="8"/>
      <c r="D111" s="241"/>
      <c r="E111" s="242"/>
      <c r="F111" s="8" t="str">
        <f t="shared" si="6"/>
        <v>　</v>
      </c>
      <c r="G111" s="9"/>
      <c r="H111" s="31"/>
      <c r="I111" s="10" t="str">
        <f t="shared" si="7"/>
        <v/>
      </c>
      <c r="J111" s="11"/>
      <c r="K111" s="12"/>
      <c r="L111" s="12"/>
      <c r="M111" s="7"/>
      <c r="N111" s="32"/>
      <c r="O111" s="57"/>
      <c r="P111" s="55"/>
      <c r="Q111" s="32"/>
      <c r="R111" s="57"/>
      <c r="S111" s="55"/>
      <c r="T111" s="32"/>
      <c r="U111" s="57"/>
      <c r="V111" s="55"/>
      <c r="W111" s="11"/>
      <c r="X111" s="37"/>
      <c r="Y111" s="241"/>
      <c r="Z111" s="242"/>
    </row>
    <row r="112" spans="1:26" ht="29.25" customHeight="1" x14ac:dyDescent="0.15">
      <c r="A112" s="1" t="str">
        <f>IF(COUNTIF(K112,"あり")&gt;=1,MAX($A$1:A111)+1,"")</f>
        <v/>
      </c>
      <c r="B112" s="33">
        <v>107</v>
      </c>
      <c r="C112" s="8"/>
      <c r="D112" s="241"/>
      <c r="E112" s="242"/>
      <c r="F112" s="8" t="str">
        <f t="shared" si="6"/>
        <v>　</v>
      </c>
      <c r="G112" s="9"/>
      <c r="H112" s="31"/>
      <c r="I112" s="10" t="str">
        <f t="shared" si="7"/>
        <v/>
      </c>
      <c r="J112" s="11"/>
      <c r="K112" s="12"/>
      <c r="L112" s="12"/>
      <c r="M112" s="7"/>
      <c r="N112" s="32"/>
      <c r="O112" s="57"/>
      <c r="P112" s="55"/>
      <c r="Q112" s="32"/>
      <c r="R112" s="57"/>
      <c r="S112" s="55"/>
      <c r="T112" s="32"/>
      <c r="U112" s="57"/>
      <c r="V112" s="55"/>
      <c r="W112" s="11"/>
      <c r="X112" s="37"/>
      <c r="Y112" s="241"/>
      <c r="Z112" s="242"/>
    </row>
    <row r="113" spans="1:26" ht="29.25" customHeight="1" x14ac:dyDescent="0.15">
      <c r="A113" s="1" t="str">
        <f>IF(COUNTIF(K113,"あり")&gt;=1,MAX($A$1:A112)+1,"")</f>
        <v/>
      </c>
      <c r="B113" s="33">
        <v>108</v>
      </c>
      <c r="C113" s="8"/>
      <c r="D113" s="241"/>
      <c r="E113" s="242"/>
      <c r="F113" s="8" t="str">
        <f t="shared" si="6"/>
        <v>　</v>
      </c>
      <c r="G113" s="9"/>
      <c r="H113" s="31"/>
      <c r="I113" s="10" t="str">
        <f t="shared" si="7"/>
        <v/>
      </c>
      <c r="J113" s="11"/>
      <c r="K113" s="12"/>
      <c r="L113" s="12"/>
      <c r="M113" s="7"/>
      <c r="N113" s="32"/>
      <c r="O113" s="57"/>
      <c r="P113" s="55"/>
      <c r="Q113" s="32"/>
      <c r="R113" s="57"/>
      <c r="S113" s="55"/>
      <c r="T113" s="32"/>
      <c r="U113" s="57"/>
      <c r="V113" s="55"/>
      <c r="W113" s="11"/>
      <c r="X113" s="37"/>
      <c r="Y113" s="241"/>
      <c r="Z113" s="242"/>
    </row>
    <row r="114" spans="1:26" ht="29.25" customHeight="1" x14ac:dyDescent="0.15">
      <c r="A114" s="1" t="str">
        <f>IF(COUNTIF(K114,"あり")&gt;=1,MAX($A$1:A113)+1,"")</f>
        <v/>
      </c>
      <c r="B114" s="33">
        <v>109</v>
      </c>
      <c r="C114" s="8"/>
      <c r="D114" s="241"/>
      <c r="E114" s="242"/>
      <c r="F114" s="8" t="str">
        <f t="shared" si="6"/>
        <v>　</v>
      </c>
      <c r="G114" s="9"/>
      <c r="H114" s="31"/>
      <c r="I114" s="10" t="str">
        <f t="shared" si="7"/>
        <v/>
      </c>
      <c r="J114" s="11"/>
      <c r="K114" s="12"/>
      <c r="L114" s="12"/>
      <c r="M114" s="7"/>
      <c r="N114" s="32"/>
      <c r="O114" s="57"/>
      <c r="P114" s="55"/>
      <c r="Q114" s="32"/>
      <c r="R114" s="57"/>
      <c r="S114" s="55"/>
      <c r="T114" s="32"/>
      <c r="U114" s="57"/>
      <c r="V114" s="55"/>
      <c r="W114" s="11"/>
      <c r="X114" s="37"/>
      <c r="Y114" s="241"/>
      <c r="Z114" s="242"/>
    </row>
    <row r="115" spans="1:26" ht="29.25" customHeight="1" x14ac:dyDescent="0.15">
      <c r="A115" s="1" t="str">
        <f>IF(COUNTIF(K115,"あり")&gt;=1,MAX($A$1:A114)+1,"")</f>
        <v/>
      </c>
      <c r="B115" s="33">
        <v>110</v>
      </c>
      <c r="C115" s="8"/>
      <c r="D115" s="241"/>
      <c r="E115" s="242"/>
      <c r="F115" s="8" t="str">
        <f t="shared" si="6"/>
        <v>　</v>
      </c>
      <c r="G115" s="9"/>
      <c r="H115" s="31"/>
      <c r="I115" s="10" t="str">
        <f t="shared" si="7"/>
        <v/>
      </c>
      <c r="J115" s="11"/>
      <c r="K115" s="12"/>
      <c r="L115" s="12"/>
      <c r="M115" s="7"/>
      <c r="N115" s="32"/>
      <c r="O115" s="57"/>
      <c r="P115" s="55"/>
      <c r="Q115" s="32"/>
      <c r="R115" s="57"/>
      <c r="S115" s="55"/>
      <c r="T115" s="32"/>
      <c r="U115" s="57"/>
      <c r="V115" s="55"/>
      <c r="W115" s="11"/>
      <c r="X115" s="37"/>
      <c r="Y115" s="241"/>
      <c r="Z115" s="242"/>
    </row>
    <row r="116" spans="1:26" ht="29.25" customHeight="1" x14ac:dyDescent="0.15">
      <c r="A116" s="1" t="str">
        <f>IF(COUNTIF(K116,"あり")&gt;=1,MAX($A$1:A115)+1,"")</f>
        <v/>
      </c>
      <c r="B116" s="33">
        <v>111</v>
      </c>
      <c r="C116" s="8"/>
      <c r="D116" s="241"/>
      <c r="E116" s="242"/>
      <c r="F116" s="8" t="str">
        <f t="shared" si="6"/>
        <v>　</v>
      </c>
      <c r="G116" s="9"/>
      <c r="H116" s="31"/>
      <c r="I116" s="10" t="str">
        <f t="shared" si="7"/>
        <v/>
      </c>
      <c r="J116" s="11"/>
      <c r="K116" s="12"/>
      <c r="L116" s="12"/>
      <c r="M116" s="7"/>
      <c r="N116" s="32"/>
      <c r="O116" s="57"/>
      <c r="P116" s="55"/>
      <c r="Q116" s="32"/>
      <c r="R116" s="57"/>
      <c r="S116" s="55"/>
      <c r="T116" s="32"/>
      <c r="U116" s="57"/>
      <c r="V116" s="55"/>
      <c r="W116" s="11"/>
      <c r="X116" s="37"/>
      <c r="Y116" s="241"/>
      <c r="Z116" s="242"/>
    </row>
    <row r="117" spans="1:26" ht="29.25" customHeight="1" x14ac:dyDescent="0.15">
      <c r="A117" s="1" t="str">
        <f>IF(COUNTIF(K117,"あり")&gt;=1,MAX($A$1:A116)+1,"")</f>
        <v/>
      </c>
      <c r="B117" s="33">
        <v>112</v>
      </c>
      <c r="C117" s="8"/>
      <c r="D117" s="241"/>
      <c r="E117" s="242"/>
      <c r="F117" s="8" t="str">
        <f t="shared" si="6"/>
        <v>　</v>
      </c>
      <c r="G117" s="9"/>
      <c r="H117" s="31"/>
      <c r="I117" s="10" t="str">
        <f t="shared" si="7"/>
        <v/>
      </c>
      <c r="J117" s="11"/>
      <c r="K117" s="12"/>
      <c r="L117" s="12"/>
      <c r="M117" s="7"/>
      <c r="N117" s="32"/>
      <c r="O117" s="57"/>
      <c r="P117" s="55"/>
      <c r="Q117" s="32"/>
      <c r="R117" s="57"/>
      <c r="S117" s="55"/>
      <c r="T117" s="32"/>
      <c r="U117" s="57"/>
      <c r="V117" s="55"/>
      <c r="W117" s="11"/>
      <c r="X117" s="37"/>
      <c r="Y117" s="241"/>
      <c r="Z117" s="242"/>
    </row>
    <row r="118" spans="1:26" ht="29.25" customHeight="1" x14ac:dyDescent="0.15">
      <c r="A118" s="1" t="str">
        <f>IF(COUNTIF(K118,"あり")&gt;=1,MAX($A$1:A117)+1,"")</f>
        <v/>
      </c>
      <c r="B118" s="33">
        <v>113</v>
      </c>
      <c r="C118" s="8"/>
      <c r="D118" s="241"/>
      <c r="E118" s="242"/>
      <c r="F118" s="8" t="str">
        <f t="shared" si="6"/>
        <v>　</v>
      </c>
      <c r="G118" s="9"/>
      <c r="H118" s="31"/>
      <c r="I118" s="10" t="str">
        <f t="shared" si="7"/>
        <v/>
      </c>
      <c r="J118" s="11"/>
      <c r="K118" s="12"/>
      <c r="L118" s="12"/>
      <c r="M118" s="7"/>
      <c r="N118" s="32"/>
      <c r="O118" s="57"/>
      <c r="P118" s="55"/>
      <c r="Q118" s="32"/>
      <c r="R118" s="57"/>
      <c r="S118" s="55"/>
      <c r="T118" s="32"/>
      <c r="U118" s="57"/>
      <c r="V118" s="55"/>
      <c r="W118" s="11"/>
      <c r="X118" s="37"/>
      <c r="Y118" s="241"/>
      <c r="Z118" s="242"/>
    </row>
    <row r="119" spans="1:26" ht="29.25" customHeight="1" x14ac:dyDescent="0.15">
      <c r="A119" s="1" t="str">
        <f>IF(COUNTIF(K119,"あり")&gt;=1,MAX($A$1:A118)+1,"")</f>
        <v/>
      </c>
      <c r="B119" s="33">
        <v>114</v>
      </c>
      <c r="C119" s="8"/>
      <c r="D119" s="241"/>
      <c r="E119" s="242"/>
      <c r="F119" s="8" t="str">
        <f t="shared" si="6"/>
        <v>　</v>
      </c>
      <c r="G119" s="9"/>
      <c r="H119" s="31"/>
      <c r="I119" s="10" t="str">
        <f t="shared" si="7"/>
        <v/>
      </c>
      <c r="J119" s="11"/>
      <c r="K119" s="12"/>
      <c r="L119" s="12"/>
      <c r="M119" s="7"/>
      <c r="N119" s="32"/>
      <c r="O119" s="57"/>
      <c r="P119" s="55"/>
      <c r="Q119" s="32"/>
      <c r="R119" s="57"/>
      <c r="S119" s="55"/>
      <c r="T119" s="32"/>
      <c r="U119" s="57"/>
      <c r="V119" s="55"/>
      <c r="W119" s="11"/>
      <c r="X119" s="37"/>
      <c r="Y119" s="241"/>
      <c r="Z119" s="242"/>
    </row>
    <row r="120" spans="1:26" ht="29.25" customHeight="1" x14ac:dyDescent="0.15">
      <c r="A120" s="1" t="str">
        <f>IF(COUNTIF(K120,"あり")&gt;=1,MAX($A$1:A119)+1,"")</f>
        <v/>
      </c>
      <c r="B120" s="33">
        <v>115</v>
      </c>
      <c r="C120" s="8"/>
      <c r="D120" s="241"/>
      <c r="E120" s="242"/>
      <c r="F120" s="8" t="str">
        <f t="shared" si="6"/>
        <v>　</v>
      </c>
      <c r="G120" s="9"/>
      <c r="H120" s="31"/>
      <c r="I120" s="10" t="str">
        <f t="shared" si="7"/>
        <v/>
      </c>
      <c r="J120" s="11"/>
      <c r="K120" s="12"/>
      <c r="L120" s="12"/>
      <c r="M120" s="7"/>
      <c r="N120" s="32"/>
      <c r="O120" s="57"/>
      <c r="P120" s="55"/>
      <c r="Q120" s="32"/>
      <c r="R120" s="57"/>
      <c r="S120" s="55"/>
      <c r="T120" s="32"/>
      <c r="U120" s="57"/>
      <c r="V120" s="55"/>
      <c r="W120" s="11"/>
      <c r="X120" s="37"/>
      <c r="Y120" s="241"/>
      <c r="Z120" s="242"/>
    </row>
    <row r="121" spans="1:26" ht="29.25" customHeight="1" x14ac:dyDescent="0.15">
      <c r="A121" s="1" t="str">
        <f>IF(COUNTIF(K121,"あり")&gt;=1,MAX($A$1:A120)+1,"")</f>
        <v/>
      </c>
      <c r="B121" s="33">
        <v>116</v>
      </c>
      <c r="C121" s="8"/>
      <c r="D121" s="241"/>
      <c r="E121" s="242"/>
      <c r="F121" s="8" t="str">
        <f t="shared" si="6"/>
        <v>　</v>
      </c>
      <c r="G121" s="9"/>
      <c r="H121" s="31"/>
      <c r="I121" s="10" t="str">
        <f t="shared" si="7"/>
        <v/>
      </c>
      <c r="J121" s="11"/>
      <c r="K121" s="12"/>
      <c r="L121" s="12"/>
      <c r="M121" s="7"/>
      <c r="N121" s="32"/>
      <c r="O121" s="57"/>
      <c r="P121" s="55"/>
      <c r="Q121" s="32"/>
      <c r="R121" s="57"/>
      <c r="S121" s="55"/>
      <c r="T121" s="32"/>
      <c r="U121" s="57"/>
      <c r="V121" s="55"/>
      <c r="W121" s="11"/>
      <c r="X121" s="37"/>
      <c r="Y121" s="241"/>
      <c r="Z121" s="242"/>
    </row>
    <row r="122" spans="1:26" ht="29.25" customHeight="1" x14ac:dyDescent="0.15">
      <c r="A122" s="1" t="str">
        <f>IF(COUNTIF(K122,"あり")&gt;=1,MAX($A$1:A121)+1,"")</f>
        <v/>
      </c>
      <c r="B122" s="33">
        <v>117</v>
      </c>
      <c r="C122" s="8"/>
      <c r="D122" s="241"/>
      <c r="E122" s="242"/>
      <c r="F122" s="8" t="str">
        <f t="shared" si="6"/>
        <v>　</v>
      </c>
      <c r="G122" s="9"/>
      <c r="H122" s="31"/>
      <c r="I122" s="10" t="str">
        <f t="shared" si="7"/>
        <v/>
      </c>
      <c r="J122" s="11"/>
      <c r="K122" s="12"/>
      <c r="L122" s="12"/>
      <c r="M122" s="7"/>
      <c r="N122" s="32"/>
      <c r="O122" s="57"/>
      <c r="P122" s="55"/>
      <c r="Q122" s="32"/>
      <c r="R122" s="57"/>
      <c r="S122" s="55"/>
      <c r="T122" s="32"/>
      <c r="U122" s="57"/>
      <c r="V122" s="55"/>
      <c r="W122" s="11"/>
      <c r="X122" s="37"/>
      <c r="Y122" s="241"/>
      <c r="Z122" s="242"/>
    </row>
    <row r="123" spans="1:26" ht="29.25" customHeight="1" x14ac:dyDescent="0.15">
      <c r="A123" s="1" t="str">
        <f>IF(COUNTIF(K123,"あり")&gt;=1,MAX($A$1:A122)+1,"")</f>
        <v/>
      </c>
      <c r="B123" s="33">
        <v>118</v>
      </c>
      <c r="C123" s="8"/>
      <c r="D123" s="241"/>
      <c r="E123" s="242"/>
      <c r="F123" s="8" t="str">
        <f t="shared" si="6"/>
        <v>　</v>
      </c>
      <c r="G123" s="9"/>
      <c r="H123" s="31"/>
      <c r="I123" s="10" t="str">
        <f t="shared" si="7"/>
        <v/>
      </c>
      <c r="J123" s="11"/>
      <c r="K123" s="12"/>
      <c r="L123" s="12"/>
      <c r="M123" s="7"/>
      <c r="N123" s="32"/>
      <c r="O123" s="57"/>
      <c r="P123" s="55"/>
      <c r="Q123" s="32"/>
      <c r="R123" s="57"/>
      <c r="S123" s="55"/>
      <c r="T123" s="32"/>
      <c r="U123" s="57"/>
      <c r="V123" s="55"/>
      <c r="W123" s="11"/>
      <c r="X123" s="37"/>
      <c r="Y123" s="241"/>
      <c r="Z123" s="242"/>
    </row>
    <row r="124" spans="1:26" ht="29.25" customHeight="1" x14ac:dyDescent="0.15">
      <c r="A124" s="1" t="str">
        <f>IF(COUNTIF(K124,"あり")&gt;=1,MAX($A$1:A123)+1,"")</f>
        <v/>
      </c>
      <c r="B124" s="33">
        <v>119</v>
      </c>
      <c r="C124" s="8"/>
      <c r="D124" s="241"/>
      <c r="E124" s="242"/>
      <c r="F124" s="8" t="str">
        <f t="shared" si="6"/>
        <v>　</v>
      </c>
      <c r="G124" s="9"/>
      <c r="H124" s="31"/>
      <c r="I124" s="10" t="str">
        <f t="shared" si="7"/>
        <v/>
      </c>
      <c r="J124" s="11"/>
      <c r="K124" s="12"/>
      <c r="L124" s="12"/>
      <c r="M124" s="7"/>
      <c r="N124" s="32"/>
      <c r="O124" s="57"/>
      <c r="P124" s="55"/>
      <c r="Q124" s="32"/>
      <c r="R124" s="57"/>
      <c r="S124" s="55"/>
      <c r="T124" s="32"/>
      <c r="U124" s="57"/>
      <c r="V124" s="55"/>
      <c r="W124" s="11"/>
      <c r="X124" s="37"/>
      <c r="Y124" s="241"/>
      <c r="Z124" s="242"/>
    </row>
    <row r="125" spans="1:26" ht="29.25" customHeight="1" x14ac:dyDescent="0.15">
      <c r="A125" s="1" t="str">
        <f>IF(COUNTIF(K125,"あり")&gt;=1,MAX($A$1:A124)+1,"")</f>
        <v/>
      </c>
      <c r="B125" s="33">
        <v>120</v>
      </c>
      <c r="C125" s="8"/>
      <c r="D125" s="241"/>
      <c r="E125" s="242"/>
      <c r="F125" s="8" t="str">
        <f t="shared" si="6"/>
        <v>　</v>
      </c>
      <c r="G125" s="9"/>
      <c r="H125" s="31"/>
      <c r="I125" s="10" t="str">
        <f t="shared" si="7"/>
        <v/>
      </c>
      <c r="J125" s="11"/>
      <c r="K125" s="12"/>
      <c r="L125" s="12"/>
      <c r="M125" s="7"/>
      <c r="N125" s="32"/>
      <c r="O125" s="57"/>
      <c r="P125" s="55"/>
      <c r="Q125" s="32"/>
      <c r="R125" s="57"/>
      <c r="S125" s="55"/>
      <c r="T125" s="32"/>
      <c r="U125" s="57"/>
      <c r="V125" s="55"/>
      <c r="W125" s="11"/>
      <c r="X125" s="37"/>
      <c r="Y125" s="241"/>
      <c r="Z125" s="242"/>
    </row>
  </sheetData>
  <sheetProtection algorithmName="SHA-512" hashValue="fwpK6nTum91TBEUvre4v8/4vnOIYMhQ41UMYZJaG9SQPhhZuGAE/vCpY/ir80TD7gkEemViBFsxYuRbWF50YLQ==" saltValue="1lwAKikbbOPTtZIIlCMnyA==" spinCount="100000" sheet="1" formatCells="0" formatColumns="0" formatRows="0" insertColumns="0" insertRows="0" deleteColumns="0" deleteRows="0" autoFilter="0"/>
  <mergeCells count="253">
    <mergeCell ref="D122:E122"/>
    <mergeCell ref="D123:E123"/>
    <mergeCell ref="D124:E124"/>
    <mergeCell ref="D125:E125"/>
    <mergeCell ref="C1:D2"/>
    <mergeCell ref="W1:Z3"/>
    <mergeCell ref="D113:E113"/>
    <mergeCell ref="D114:E114"/>
    <mergeCell ref="D115:E115"/>
    <mergeCell ref="D116:E116"/>
    <mergeCell ref="D117:E117"/>
    <mergeCell ref="D118:E118"/>
    <mergeCell ref="D119:E119"/>
    <mergeCell ref="D120:E120"/>
    <mergeCell ref="D121:E121"/>
    <mergeCell ref="D104:E104"/>
    <mergeCell ref="D105:E105"/>
    <mergeCell ref="D106:E106"/>
    <mergeCell ref="D107:E107"/>
    <mergeCell ref="D108:E108"/>
    <mergeCell ref="D109:E109"/>
    <mergeCell ref="D110:E110"/>
    <mergeCell ref="D111:E111"/>
    <mergeCell ref="D112:E112"/>
    <mergeCell ref="D95:E95"/>
    <mergeCell ref="D96:E96"/>
    <mergeCell ref="D97:E97"/>
    <mergeCell ref="D98:E98"/>
    <mergeCell ref="D99:E99"/>
    <mergeCell ref="D100:E100"/>
    <mergeCell ref="D101:E101"/>
    <mergeCell ref="D102:E102"/>
    <mergeCell ref="D103:E103"/>
    <mergeCell ref="D86:E86"/>
    <mergeCell ref="D87:E87"/>
    <mergeCell ref="D88:E88"/>
    <mergeCell ref="D89:E89"/>
    <mergeCell ref="D90:E90"/>
    <mergeCell ref="D91:E91"/>
    <mergeCell ref="D92:E92"/>
    <mergeCell ref="D93:E93"/>
    <mergeCell ref="D94:E94"/>
    <mergeCell ref="D77:E77"/>
    <mergeCell ref="D78:E78"/>
    <mergeCell ref="D79:E79"/>
    <mergeCell ref="D80:E80"/>
    <mergeCell ref="D81:E81"/>
    <mergeCell ref="D82:E82"/>
    <mergeCell ref="D83:E83"/>
    <mergeCell ref="D84:E84"/>
    <mergeCell ref="D85:E85"/>
    <mergeCell ref="D68:E68"/>
    <mergeCell ref="D69:E69"/>
    <mergeCell ref="D70:E70"/>
    <mergeCell ref="D71:E71"/>
    <mergeCell ref="D72:E72"/>
    <mergeCell ref="D73:E73"/>
    <mergeCell ref="D74:E74"/>
    <mergeCell ref="D75:E75"/>
    <mergeCell ref="D76:E76"/>
    <mergeCell ref="D59:E59"/>
    <mergeCell ref="D60:E60"/>
    <mergeCell ref="D61:E61"/>
    <mergeCell ref="D62:E62"/>
    <mergeCell ref="D63:E63"/>
    <mergeCell ref="D64:E64"/>
    <mergeCell ref="D65:E65"/>
    <mergeCell ref="D66:E66"/>
    <mergeCell ref="D67:E67"/>
    <mergeCell ref="D50:E50"/>
    <mergeCell ref="D51:E51"/>
    <mergeCell ref="D52:E52"/>
    <mergeCell ref="D53:E53"/>
    <mergeCell ref="D54:E54"/>
    <mergeCell ref="D55:E55"/>
    <mergeCell ref="D56:E56"/>
    <mergeCell ref="D57:E57"/>
    <mergeCell ref="D58:E58"/>
    <mergeCell ref="D41:E41"/>
    <mergeCell ref="D42:E42"/>
    <mergeCell ref="D43:E43"/>
    <mergeCell ref="D44:E44"/>
    <mergeCell ref="D45:E45"/>
    <mergeCell ref="D46:E46"/>
    <mergeCell ref="D47:E47"/>
    <mergeCell ref="D48:E48"/>
    <mergeCell ref="D49:E49"/>
    <mergeCell ref="D32:E32"/>
    <mergeCell ref="D33:E33"/>
    <mergeCell ref="D34:E34"/>
    <mergeCell ref="D35:E35"/>
    <mergeCell ref="D36:E36"/>
    <mergeCell ref="D37:E37"/>
    <mergeCell ref="D38:E38"/>
    <mergeCell ref="D39:E39"/>
    <mergeCell ref="D40:E40"/>
    <mergeCell ref="D23:E23"/>
    <mergeCell ref="D24:E24"/>
    <mergeCell ref="D25:E25"/>
    <mergeCell ref="D26:E26"/>
    <mergeCell ref="D27:E27"/>
    <mergeCell ref="D28:E28"/>
    <mergeCell ref="D29:E29"/>
    <mergeCell ref="D30:E30"/>
    <mergeCell ref="D31:E31"/>
    <mergeCell ref="D14:E14"/>
    <mergeCell ref="D15:E15"/>
    <mergeCell ref="D16:E16"/>
    <mergeCell ref="D17:E17"/>
    <mergeCell ref="D18:E18"/>
    <mergeCell ref="D19:E19"/>
    <mergeCell ref="D20:E20"/>
    <mergeCell ref="D21:E21"/>
    <mergeCell ref="D22:E22"/>
    <mergeCell ref="D5:E5"/>
    <mergeCell ref="D6:E6"/>
    <mergeCell ref="D7:E7"/>
    <mergeCell ref="D8:E8"/>
    <mergeCell ref="D9:E9"/>
    <mergeCell ref="D10:E10"/>
    <mergeCell ref="D11:E11"/>
    <mergeCell ref="D12:E12"/>
    <mergeCell ref="D13:E13"/>
    <mergeCell ref="G1:K2"/>
    <mergeCell ref="N1:V1"/>
    <mergeCell ref="Y4:Z4"/>
    <mergeCell ref="Y5:Z5"/>
    <mergeCell ref="Y6:Z6"/>
    <mergeCell ref="Y7:Z7"/>
    <mergeCell ref="Y8:Z8"/>
    <mergeCell ref="Y9:Z9"/>
    <mergeCell ref="Y10:Z10"/>
    <mergeCell ref="Y11:Z11"/>
    <mergeCell ref="Y12:Z12"/>
    <mergeCell ref="Y13:Z13"/>
    <mergeCell ref="Y14:Z14"/>
    <mergeCell ref="Y15:Z15"/>
    <mergeCell ref="Y16:Z16"/>
    <mergeCell ref="Y17:Z17"/>
    <mergeCell ref="Y18:Z18"/>
    <mergeCell ref="Y19:Z19"/>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71:Z71"/>
    <mergeCell ref="Y72:Z72"/>
    <mergeCell ref="Y73:Z73"/>
    <mergeCell ref="Y74:Z74"/>
    <mergeCell ref="Y75:Z75"/>
    <mergeCell ref="Y76:Z76"/>
    <mergeCell ref="Y77:Z77"/>
    <mergeCell ref="Y78:Z78"/>
    <mergeCell ref="Y79:Z79"/>
    <mergeCell ref="Y80:Z80"/>
    <mergeCell ref="Y81:Z81"/>
    <mergeCell ref="Y82:Z82"/>
    <mergeCell ref="Y83:Z83"/>
    <mergeCell ref="Y84:Z84"/>
    <mergeCell ref="Y85:Z85"/>
    <mergeCell ref="Y86:Z86"/>
    <mergeCell ref="Y87:Z87"/>
    <mergeCell ref="Y88:Z88"/>
    <mergeCell ref="Y89:Z89"/>
    <mergeCell ref="Y90:Z90"/>
    <mergeCell ref="Y91:Z91"/>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99:Z99"/>
    <mergeCell ref="Y100:Z100"/>
    <mergeCell ref="Y119:Z119"/>
    <mergeCell ref="Y120:Z120"/>
    <mergeCell ref="Y121:Z121"/>
    <mergeCell ref="Y122:Z122"/>
    <mergeCell ref="Y123:Z123"/>
    <mergeCell ref="Y124:Z124"/>
    <mergeCell ref="Y125:Z125"/>
    <mergeCell ref="B1:B2"/>
    <mergeCell ref="E1:E2"/>
    <mergeCell ref="I3:K3"/>
    <mergeCell ref="N2:P2"/>
    <mergeCell ref="Q2:S2"/>
    <mergeCell ref="T2:V2"/>
    <mergeCell ref="Y110:Z110"/>
    <mergeCell ref="Y111:Z111"/>
    <mergeCell ref="Y112:Z112"/>
    <mergeCell ref="Y113:Z113"/>
    <mergeCell ref="Y114:Z114"/>
    <mergeCell ref="Y115:Z115"/>
    <mergeCell ref="Y116:Z116"/>
    <mergeCell ref="Y117:Z117"/>
    <mergeCell ref="Y118:Z118"/>
    <mergeCell ref="Y101:Z101"/>
    <mergeCell ref="Y102:Z102"/>
  </mergeCells>
  <phoneticPr fontId="1"/>
  <conditionalFormatting sqref="B6:D125 F6:Z125">
    <cfRule type="expression" dxfId="1" priority="2">
      <formula>$M6&lt;&gt;""</formula>
    </cfRule>
  </conditionalFormatting>
  <conditionalFormatting sqref="I5">
    <cfRule type="expression" dxfId="0" priority="1">
      <formula>$M5&lt;&gt;""</formula>
    </cfRule>
  </conditionalFormatting>
  <dataValidations count="8">
    <dataValidation type="list" allowBlank="1" showInputMessage="1" showErrorMessage="1" sqref="G5:G125" xr:uid="{3A46F4C8-A78A-43BA-ACA6-7B7B25856ECA}">
      <formula1>"男,女"</formula1>
    </dataValidation>
    <dataValidation type="list" allowBlank="1" showInputMessage="1" showErrorMessage="1" sqref="K6:K125" xr:uid="{25055243-AE6B-4C01-B81E-C746E5B96B5B}">
      <formula1>"あり,なし"</formula1>
    </dataValidation>
    <dataValidation type="list" allowBlank="1" showInputMessage="1" sqref="L6:L125" xr:uid="{F6D19218-D5A0-4EE0-A81E-A03AF6D70E94}">
      <formula1>$AB$2:$AB$5</formula1>
    </dataValidation>
    <dataValidation type="custom" imeMode="fullKatakana" allowBlank="1" showInputMessage="1" showErrorMessage="1" errorTitle="入力エラー" error="全角カタカナでご入力ください" sqref="C6:C125" xr:uid="{B8259A36-C2E6-48F9-8542-13D30107C193}">
      <formula1>C6=PHONETIC(C6)</formula1>
    </dataValidation>
    <dataValidation allowBlank="1" showErrorMessage="1" prompt="日程を入力してください" sqref="C3:D3" xr:uid="{C67C8ECA-352A-4E99-9770-911C1399074B}"/>
    <dataValidation allowBlank="1" showErrorMessage="1" sqref="E3" xr:uid="{90BE9349-BB80-4939-A8C9-823B4F13D6E3}"/>
    <dataValidation type="list" allowBlank="1" showInputMessage="1" sqref="N6:V125" xr:uid="{8226F011-8792-4599-AB99-D31DD30DC208}">
      <formula1>"〇"</formula1>
    </dataValidation>
    <dataValidation type="custom" allowBlank="1" showInputMessage="1" showErrorMessage="1" errorTitle="入力エラー" error="全角カタカナでご入力ください" sqref="D6:D125" xr:uid="{CB1EE567-4335-43CC-83CC-B0FF504E4616}">
      <formula1>D6=PHONETIC(D6)</formula1>
    </dataValidation>
  </dataValidations>
  <printOptions horizontalCentered="1"/>
  <pageMargins left="0.39370078740157483" right="0.19685039370078741" top="0.6692913385826772" bottom="0.59055118110236227" header="0.31496062992125984" footer="0.31496062992125984"/>
  <pageSetup paperSize="9" scale="98" orientation="portrait" r:id="rId1"/>
  <headerFooter>
    <oddHeader>&amp;L参加者名簿</oddHeader>
    <oddFooter>&amp;C&amp;P</oddFooter>
  </headerFooter>
  <rowBreaks count="4" manualBreakCount="4">
    <brk id="35" min="1" max="11" man="1"/>
    <brk id="50" min="1" max="11" man="1"/>
    <brk id="65" min="1" max="11" man="1"/>
    <brk id="80" min="1" max="11" man="1"/>
  </rowBreaks>
  <colBreaks count="1" manualBreakCount="1">
    <brk id="13" max="1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ACDC5-1DD7-476F-A58F-E4D484894726}">
  <dimension ref="A1:J94"/>
  <sheetViews>
    <sheetView showGridLines="0" zoomScaleNormal="100" zoomScaleSheetLayoutView="100" workbookViewId="0">
      <pane ySplit="4" topLeftCell="A5" activePane="bottomLeft" state="frozen"/>
      <selection activeCell="C3" sqref="C3"/>
      <selection pane="bottomLeft" activeCell="F9" sqref="F9:H9"/>
    </sheetView>
  </sheetViews>
  <sheetFormatPr defaultColWidth="3" defaultRowHeight="15.75" customHeight="1" x14ac:dyDescent="0.15"/>
  <cols>
    <col min="1" max="1" width="3.625" style="2" bestFit="1" customWidth="1"/>
    <col min="2" max="2" width="14.625" style="1" customWidth="1"/>
    <col min="3" max="3" width="16.25" style="1" customWidth="1"/>
    <col min="4" max="4" width="43.5" style="4" customWidth="1"/>
    <col min="5" max="5" width="15.25" style="1" customWidth="1"/>
    <col min="6" max="6" width="4.125" style="1" customWidth="1"/>
    <col min="7" max="7" width="4.875" style="1" customWidth="1"/>
    <col min="8" max="8" width="4.75" style="1" customWidth="1"/>
    <col min="9" max="9" width="16.125" style="1" customWidth="1"/>
    <col min="10" max="10" width="33" style="4" customWidth="1"/>
    <col min="11" max="16384" width="3" style="1"/>
  </cols>
  <sheetData>
    <row r="1" spans="1:10" ht="45.75" customHeight="1" x14ac:dyDescent="0.15">
      <c r="A1" s="273" t="s">
        <v>33</v>
      </c>
      <c r="B1" s="274"/>
      <c r="C1" s="270" t="s">
        <v>46</v>
      </c>
      <c r="D1" s="271"/>
      <c r="E1" s="271"/>
      <c r="F1" s="271"/>
      <c r="G1" s="271"/>
      <c r="H1" s="271"/>
      <c r="I1" s="271"/>
      <c r="J1" s="272"/>
    </row>
    <row r="2" spans="1:10" ht="42" customHeight="1" x14ac:dyDescent="0.15">
      <c r="A2" s="278" t="s">
        <v>43</v>
      </c>
      <c r="B2" s="279"/>
      <c r="C2" s="309" t="str">
        <f>参加者名簿!G1&amp;""</f>
        <v>ヤング杖球部</v>
      </c>
      <c r="D2" s="310"/>
      <c r="E2" s="311">
        <f>参加者名簿!C3</f>
        <v>45374</v>
      </c>
      <c r="F2" s="312" t="s">
        <v>12</v>
      </c>
      <c r="G2" s="313" t="str">
        <f>参加者名簿!E3&amp;""</f>
        <v>2</v>
      </c>
      <c r="H2" s="312" t="s">
        <v>13</v>
      </c>
      <c r="I2" s="286" t="str">
        <f>参加者名簿!I3&amp;""</f>
        <v>当社記入欄</v>
      </c>
      <c r="J2" s="287"/>
    </row>
    <row r="3" spans="1:10" ht="48" customHeight="1" x14ac:dyDescent="0.25">
      <c r="A3" s="26" t="s">
        <v>18</v>
      </c>
      <c r="B3" s="28" t="s">
        <v>23</v>
      </c>
      <c r="C3" s="24" t="s">
        <v>30</v>
      </c>
      <c r="D3" s="24" t="s">
        <v>31</v>
      </c>
      <c r="E3" s="24" t="s">
        <v>17</v>
      </c>
      <c r="F3" s="280" t="s">
        <v>27</v>
      </c>
      <c r="G3" s="281"/>
      <c r="H3" s="282"/>
      <c r="I3" s="24" t="s">
        <v>32</v>
      </c>
      <c r="J3" s="46" t="s">
        <v>21</v>
      </c>
    </row>
    <row r="4" spans="1:10" ht="48.75" customHeight="1" x14ac:dyDescent="0.25">
      <c r="A4" s="16" t="s">
        <v>3</v>
      </c>
      <c r="B4" s="17" t="s">
        <v>9</v>
      </c>
      <c r="C4" s="25" t="s">
        <v>24</v>
      </c>
      <c r="D4" s="50" t="s">
        <v>22</v>
      </c>
      <c r="E4" s="25" t="s">
        <v>25</v>
      </c>
      <c r="F4" s="283" t="s">
        <v>26</v>
      </c>
      <c r="G4" s="284"/>
      <c r="H4" s="285"/>
      <c r="I4" s="25" t="s">
        <v>28</v>
      </c>
      <c r="J4" s="47"/>
    </row>
    <row r="5" spans="1:10" ht="42" customHeight="1" x14ac:dyDescent="0.15">
      <c r="A5" s="6" t="str">
        <f>_xlfn.IFNA(VLOOKUP(ROW(A1),参加者名簿!$A:$C,COLUMN(B1),FALSE),"")</f>
        <v/>
      </c>
      <c r="B5" s="10" t="str">
        <f>_xlfn.IFNA(VLOOKUP(ROW(B1),参加者名簿!$A:$F,COLUMN(F1),FALSE),"")</f>
        <v/>
      </c>
      <c r="C5" s="13"/>
      <c r="D5" s="51"/>
      <c r="E5" s="13"/>
      <c r="F5" s="275"/>
      <c r="G5" s="276"/>
      <c r="H5" s="277"/>
      <c r="I5" s="13"/>
      <c r="J5" s="52"/>
    </row>
    <row r="6" spans="1:10" ht="42" customHeight="1" x14ac:dyDescent="0.15">
      <c r="A6" s="6" t="str">
        <f>_xlfn.IFNA(VLOOKUP(ROW(A2),参加者名簿!$A:$C,COLUMN(B2),FALSE),"")</f>
        <v/>
      </c>
      <c r="B6" s="10" t="str">
        <f>_xlfn.IFNA(VLOOKUP(ROW(B2),参加者名簿!$A:$F,COLUMN(F2),FALSE),"")</f>
        <v/>
      </c>
      <c r="C6" s="13"/>
      <c r="D6" s="51"/>
      <c r="E6" s="13"/>
      <c r="F6" s="275"/>
      <c r="G6" s="276"/>
      <c r="H6" s="277"/>
      <c r="I6" s="13"/>
      <c r="J6" s="52"/>
    </row>
    <row r="7" spans="1:10" ht="42" customHeight="1" x14ac:dyDescent="0.15">
      <c r="A7" s="6" t="str">
        <f>_xlfn.IFNA(VLOOKUP(ROW(A3),参加者名簿!$A:$C,COLUMN(B3),FALSE),"")</f>
        <v/>
      </c>
      <c r="B7" s="10" t="str">
        <f>_xlfn.IFNA(VLOOKUP(ROW(B3),参加者名簿!$A:$F,COLUMN(F3),FALSE),"")</f>
        <v/>
      </c>
      <c r="C7" s="13"/>
      <c r="D7" s="51"/>
      <c r="E7" s="13"/>
      <c r="F7" s="275"/>
      <c r="G7" s="276"/>
      <c r="H7" s="277"/>
      <c r="I7" s="13"/>
      <c r="J7" s="52"/>
    </row>
    <row r="8" spans="1:10" ht="42" customHeight="1" x14ac:dyDescent="0.15">
      <c r="A8" s="6" t="str">
        <f>_xlfn.IFNA(VLOOKUP(ROW(A4),参加者名簿!$A:$C,COLUMN(B4),FALSE),"")</f>
        <v/>
      </c>
      <c r="B8" s="10" t="str">
        <f>_xlfn.IFNA(VLOOKUP(ROW(B4),参加者名簿!$A:$F,COLUMN(F4),FALSE),"")</f>
        <v/>
      </c>
      <c r="C8" s="13"/>
      <c r="D8" s="51"/>
      <c r="E8" s="13"/>
      <c r="F8" s="275"/>
      <c r="G8" s="276"/>
      <c r="H8" s="277"/>
      <c r="I8" s="13"/>
      <c r="J8" s="52"/>
    </row>
    <row r="9" spans="1:10" ht="42" customHeight="1" x14ac:dyDescent="0.15">
      <c r="A9" s="6" t="str">
        <f>_xlfn.IFNA(VLOOKUP(ROW(A5),参加者名簿!$A:$C,COLUMN(B5),FALSE),"")</f>
        <v/>
      </c>
      <c r="B9" s="10" t="str">
        <f>_xlfn.IFNA(VLOOKUP(ROW(B5),参加者名簿!$A:$F,COLUMN(F5),FALSE),"")</f>
        <v/>
      </c>
      <c r="C9" s="13"/>
      <c r="D9" s="51"/>
      <c r="E9" s="13"/>
      <c r="F9" s="275"/>
      <c r="G9" s="276"/>
      <c r="H9" s="277"/>
      <c r="I9" s="13"/>
      <c r="J9" s="52"/>
    </row>
    <row r="10" spans="1:10" ht="42" customHeight="1" x14ac:dyDescent="0.15">
      <c r="A10" s="6" t="str">
        <f>_xlfn.IFNA(VLOOKUP(ROW(A6),参加者名簿!$A:$C,COLUMN(B6),FALSE),"")</f>
        <v/>
      </c>
      <c r="B10" s="10" t="str">
        <f>_xlfn.IFNA(VLOOKUP(ROW(B6),参加者名簿!$A:$F,COLUMN(F6),FALSE),"")</f>
        <v/>
      </c>
      <c r="C10" s="13"/>
      <c r="D10" s="51"/>
      <c r="E10" s="13"/>
      <c r="F10" s="275"/>
      <c r="G10" s="276"/>
      <c r="H10" s="277"/>
      <c r="I10" s="13"/>
      <c r="J10" s="52"/>
    </row>
    <row r="11" spans="1:10" ht="42" customHeight="1" x14ac:dyDescent="0.15">
      <c r="A11" s="6" t="str">
        <f>_xlfn.IFNA(VLOOKUP(ROW(A7),参加者名簿!$A:$C,COLUMN(B7),FALSE),"")</f>
        <v/>
      </c>
      <c r="B11" s="10" t="str">
        <f>_xlfn.IFNA(VLOOKUP(ROW(B7),参加者名簿!$A:$F,COLUMN(F7),FALSE),"")</f>
        <v/>
      </c>
      <c r="C11" s="13"/>
      <c r="D11" s="51"/>
      <c r="E11" s="13"/>
      <c r="F11" s="275"/>
      <c r="G11" s="276"/>
      <c r="H11" s="277"/>
      <c r="I11" s="13"/>
      <c r="J11" s="52"/>
    </row>
    <row r="12" spans="1:10" ht="42" customHeight="1" x14ac:dyDescent="0.15">
      <c r="A12" s="6" t="str">
        <f>_xlfn.IFNA(VLOOKUP(ROW(A8),参加者名簿!$A:$C,COLUMN(B8),FALSE),"")</f>
        <v/>
      </c>
      <c r="B12" s="10" t="str">
        <f>_xlfn.IFNA(VLOOKUP(ROW(B8),参加者名簿!$A:$F,COLUMN(F8),FALSE),"")</f>
        <v/>
      </c>
      <c r="C12" s="13"/>
      <c r="D12" s="51"/>
      <c r="E12" s="13"/>
      <c r="F12" s="275"/>
      <c r="G12" s="276"/>
      <c r="H12" s="277"/>
      <c r="I12" s="13"/>
      <c r="J12" s="52"/>
    </row>
    <row r="13" spans="1:10" ht="42" customHeight="1" x14ac:dyDescent="0.15">
      <c r="A13" s="6" t="str">
        <f>_xlfn.IFNA(VLOOKUP(ROW(A9),参加者名簿!$A:$C,COLUMN(B9),FALSE),"")</f>
        <v/>
      </c>
      <c r="B13" s="10" t="str">
        <f>_xlfn.IFNA(VLOOKUP(ROW(B9),参加者名簿!$A:$F,COLUMN(F9),FALSE),"")</f>
        <v/>
      </c>
      <c r="C13" s="13"/>
      <c r="D13" s="51"/>
      <c r="E13" s="13"/>
      <c r="F13" s="275"/>
      <c r="G13" s="276"/>
      <c r="H13" s="277"/>
      <c r="I13" s="13"/>
      <c r="J13" s="52"/>
    </row>
    <row r="14" spans="1:10" ht="42" customHeight="1" x14ac:dyDescent="0.15">
      <c r="A14" s="6" t="str">
        <f>_xlfn.IFNA(VLOOKUP(ROW(A10),参加者名簿!$A:$C,COLUMN(B10),FALSE),"")</f>
        <v/>
      </c>
      <c r="B14" s="10" t="str">
        <f>_xlfn.IFNA(VLOOKUP(ROW(B10),参加者名簿!$A:$F,COLUMN(F10),FALSE),"")</f>
        <v/>
      </c>
      <c r="C14" s="13"/>
      <c r="D14" s="51"/>
      <c r="E14" s="13"/>
      <c r="F14" s="275"/>
      <c r="G14" s="276"/>
      <c r="H14" s="277"/>
      <c r="I14" s="13"/>
      <c r="J14" s="52"/>
    </row>
    <row r="15" spans="1:10" ht="42" customHeight="1" x14ac:dyDescent="0.15">
      <c r="A15" s="6" t="str">
        <f>_xlfn.IFNA(VLOOKUP(ROW(A11),参加者名簿!$A:$C,COLUMN(B11),FALSE),"")</f>
        <v/>
      </c>
      <c r="B15" s="10" t="str">
        <f>_xlfn.IFNA(VLOOKUP(ROW(B11),参加者名簿!$A:$F,COLUMN(F11),FALSE),"")</f>
        <v/>
      </c>
      <c r="C15" s="13"/>
      <c r="D15" s="51"/>
      <c r="E15" s="13"/>
      <c r="F15" s="275"/>
      <c r="G15" s="276"/>
      <c r="H15" s="277"/>
      <c r="I15" s="13"/>
      <c r="J15" s="52"/>
    </row>
    <row r="16" spans="1:10" ht="42" customHeight="1" x14ac:dyDescent="0.15">
      <c r="A16" s="6" t="str">
        <f>_xlfn.IFNA(VLOOKUP(ROW(A12),参加者名簿!$A:$C,COLUMN(B12),FALSE),"")</f>
        <v/>
      </c>
      <c r="B16" s="10" t="str">
        <f>_xlfn.IFNA(VLOOKUP(ROW(B12),参加者名簿!$A:$F,COLUMN(F12),FALSE),"")</f>
        <v/>
      </c>
      <c r="C16" s="13"/>
      <c r="D16" s="51"/>
      <c r="E16" s="13"/>
      <c r="F16" s="275"/>
      <c r="G16" s="276"/>
      <c r="H16" s="277"/>
      <c r="I16" s="13"/>
      <c r="J16" s="52"/>
    </row>
    <row r="17" spans="1:10" ht="42" customHeight="1" x14ac:dyDescent="0.15">
      <c r="A17" s="6" t="str">
        <f>_xlfn.IFNA(VLOOKUP(ROW(A13),参加者名簿!$A:$C,COLUMN(B13),FALSE),"")</f>
        <v/>
      </c>
      <c r="B17" s="10" t="str">
        <f>_xlfn.IFNA(VLOOKUP(ROW(B13),参加者名簿!$A:$F,COLUMN(F13),FALSE),"")</f>
        <v/>
      </c>
      <c r="C17" s="13"/>
      <c r="D17" s="51"/>
      <c r="E17" s="13"/>
      <c r="F17" s="275"/>
      <c r="G17" s="276"/>
      <c r="H17" s="277"/>
      <c r="I17" s="13"/>
      <c r="J17" s="52"/>
    </row>
    <row r="18" spans="1:10" ht="42" customHeight="1" x14ac:dyDescent="0.15">
      <c r="A18" s="6" t="str">
        <f>_xlfn.IFNA(VLOOKUP(ROW(A14),参加者名簿!$A:$C,COLUMN(B14),FALSE),"")</f>
        <v/>
      </c>
      <c r="B18" s="10" t="str">
        <f>_xlfn.IFNA(VLOOKUP(ROW(B14),参加者名簿!$A:$F,COLUMN(F14),FALSE),"")</f>
        <v/>
      </c>
      <c r="C18" s="13"/>
      <c r="D18" s="51"/>
      <c r="E18" s="13"/>
      <c r="F18" s="275"/>
      <c r="G18" s="276"/>
      <c r="H18" s="277"/>
      <c r="I18" s="13"/>
      <c r="J18" s="52"/>
    </row>
    <row r="19" spans="1:10" ht="42" customHeight="1" x14ac:dyDescent="0.15">
      <c r="A19" s="6" t="str">
        <f>_xlfn.IFNA(VLOOKUP(ROW(A15),参加者名簿!$A:$C,COLUMN(B15),FALSE),"")</f>
        <v/>
      </c>
      <c r="B19" s="10" t="str">
        <f>_xlfn.IFNA(VLOOKUP(ROW(B15),参加者名簿!$A:$F,COLUMN(F15),FALSE),"")</f>
        <v/>
      </c>
      <c r="C19" s="13"/>
      <c r="D19" s="51"/>
      <c r="E19" s="13"/>
      <c r="F19" s="275"/>
      <c r="G19" s="276"/>
      <c r="H19" s="277"/>
      <c r="I19" s="13"/>
      <c r="J19" s="52"/>
    </row>
    <row r="20" spans="1:10" ht="42" customHeight="1" x14ac:dyDescent="0.15">
      <c r="A20" s="6" t="str">
        <f>_xlfn.IFNA(VLOOKUP(ROW(A16),参加者名簿!$A:$C,COLUMN(B16),FALSE),"")</f>
        <v/>
      </c>
      <c r="B20" s="10" t="str">
        <f>_xlfn.IFNA(VLOOKUP(ROW(B16),参加者名簿!$A:$F,COLUMN(F16),FALSE),"")</f>
        <v/>
      </c>
      <c r="C20" s="13"/>
      <c r="D20" s="51"/>
      <c r="E20" s="13"/>
      <c r="F20" s="275"/>
      <c r="G20" s="276"/>
      <c r="H20" s="277"/>
      <c r="I20" s="13"/>
      <c r="J20" s="52"/>
    </row>
    <row r="21" spans="1:10" ht="42" customHeight="1" x14ac:dyDescent="0.15">
      <c r="A21" s="6" t="str">
        <f>_xlfn.IFNA(VLOOKUP(ROW(A17),参加者名簿!$A:$C,COLUMN(B17),FALSE),"")</f>
        <v/>
      </c>
      <c r="B21" s="10" t="str">
        <f>_xlfn.IFNA(VLOOKUP(ROW(B17),参加者名簿!$A:$F,COLUMN(F17),FALSE),"")</f>
        <v/>
      </c>
      <c r="C21" s="13"/>
      <c r="D21" s="51"/>
      <c r="E21" s="13"/>
      <c r="F21" s="275"/>
      <c r="G21" s="276"/>
      <c r="H21" s="277"/>
      <c r="I21" s="13"/>
      <c r="J21" s="52"/>
    </row>
    <row r="22" spans="1:10" ht="42" customHeight="1" x14ac:dyDescent="0.15">
      <c r="A22" s="6" t="str">
        <f>_xlfn.IFNA(VLOOKUP(ROW(A18),参加者名簿!$A:$C,COLUMN(B18),FALSE),"")</f>
        <v/>
      </c>
      <c r="B22" s="10" t="str">
        <f>_xlfn.IFNA(VLOOKUP(ROW(B18),参加者名簿!$A:$F,COLUMN(F18),FALSE),"")</f>
        <v/>
      </c>
      <c r="C22" s="13"/>
      <c r="D22" s="51"/>
      <c r="E22" s="13"/>
      <c r="F22" s="275"/>
      <c r="G22" s="276"/>
      <c r="H22" s="277"/>
      <c r="I22" s="13"/>
      <c r="J22" s="52"/>
    </row>
    <row r="23" spans="1:10" ht="42" customHeight="1" x14ac:dyDescent="0.15">
      <c r="A23" s="6" t="str">
        <f>_xlfn.IFNA(VLOOKUP(ROW(A19),参加者名簿!$A:$C,COLUMN(B19),FALSE),"")</f>
        <v/>
      </c>
      <c r="B23" s="10" t="str">
        <f>_xlfn.IFNA(VLOOKUP(ROW(B19),参加者名簿!$A:$F,COLUMN(F19),FALSE),"")</f>
        <v/>
      </c>
      <c r="C23" s="13"/>
      <c r="D23" s="51"/>
      <c r="E23" s="13"/>
      <c r="F23" s="275"/>
      <c r="G23" s="276"/>
      <c r="H23" s="277"/>
      <c r="I23" s="13"/>
      <c r="J23" s="52"/>
    </row>
    <row r="24" spans="1:10" ht="42" customHeight="1" x14ac:dyDescent="0.15">
      <c r="A24" s="6" t="str">
        <f>_xlfn.IFNA(VLOOKUP(ROW(A20),参加者名簿!$A:$C,COLUMN(B20),FALSE),"")</f>
        <v/>
      </c>
      <c r="B24" s="10" t="str">
        <f>_xlfn.IFNA(VLOOKUP(ROW(B20),参加者名簿!$A:$F,COLUMN(F20),FALSE),"")</f>
        <v/>
      </c>
      <c r="C24" s="13"/>
      <c r="D24" s="51"/>
      <c r="E24" s="13"/>
      <c r="F24" s="275"/>
      <c r="G24" s="276"/>
      <c r="H24" s="277"/>
      <c r="I24" s="13"/>
      <c r="J24" s="52"/>
    </row>
    <row r="25" spans="1:10" ht="42" customHeight="1" x14ac:dyDescent="0.15">
      <c r="A25" s="6" t="str">
        <f>_xlfn.IFNA(VLOOKUP(ROW(A21),参加者名簿!$A:$C,COLUMN(B21),FALSE),"")</f>
        <v/>
      </c>
      <c r="B25" s="10" t="str">
        <f>_xlfn.IFNA(VLOOKUP(ROW(B21),参加者名簿!$A:$F,COLUMN(F21),FALSE),"")</f>
        <v/>
      </c>
      <c r="C25" s="13"/>
      <c r="D25" s="51"/>
      <c r="E25" s="13"/>
      <c r="F25" s="275"/>
      <c r="G25" s="276"/>
      <c r="H25" s="277"/>
      <c r="I25" s="13"/>
      <c r="J25" s="52"/>
    </row>
    <row r="26" spans="1:10" ht="42" customHeight="1" x14ac:dyDescent="0.15">
      <c r="A26" s="6" t="str">
        <f>_xlfn.IFNA(VLOOKUP(ROW(A22),参加者名簿!$A:$C,COLUMN(B22),FALSE),"")</f>
        <v/>
      </c>
      <c r="B26" s="10" t="str">
        <f>_xlfn.IFNA(VLOOKUP(ROW(B22),参加者名簿!$A:$F,COLUMN(F22),FALSE),"")</f>
        <v/>
      </c>
      <c r="C26" s="13"/>
      <c r="D26" s="51"/>
      <c r="E26" s="13"/>
      <c r="F26" s="275"/>
      <c r="G26" s="276"/>
      <c r="H26" s="277"/>
      <c r="I26" s="13"/>
      <c r="J26" s="52"/>
    </row>
    <row r="27" spans="1:10" ht="42" customHeight="1" x14ac:dyDescent="0.15">
      <c r="A27" s="6" t="str">
        <f>_xlfn.IFNA(VLOOKUP(ROW(A23),参加者名簿!$A:$C,COLUMN(B23),FALSE),"")</f>
        <v/>
      </c>
      <c r="B27" s="10" t="str">
        <f>_xlfn.IFNA(VLOOKUP(ROW(B23),参加者名簿!$A:$F,COLUMN(F23),FALSE),"")</f>
        <v/>
      </c>
      <c r="C27" s="13"/>
      <c r="D27" s="51"/>
      <c r="E27" s="13"/>
      <c r="F27" s="275"/>
      <c r="G27" s="276"/>
      <c r="H27" s="277"/>
      <c r="I27" s="13"/>
      <c r="J27" s="52"/>
    </row>
    <row r="28" spans="1:10" ht="42" customHeight="1" x14ac:dyDescent="0.15">
      <c r="A28" s="6" t="str">
        <f>_xlfn.IFNA(VLOOKUP(ROW(A24),参加者名簿!$A:$C,COLUMN(B24),FALSE),"")</f>
        <v/>
      </c>
      <c r="B28" s="10" t="str">
        <f>_xlfn.IFNA(VLOOKUP(ROW(B24),参加者名簿!$A:$F,COLUMN(F24),FALSE),"")</f>
        <v/>
      </c>
      <c r="C28" s="13"/>
      <c r="D28" s="51"/>
      <c r="E28" s="13"/>
      <c r="F28" s="275"/>
      <c r="G28" s="276"/>
      <c r="H28" s="277"/>
      <c r="I28" s="13"/>
      <c r="J28" s="52"/>
    </row>
    <row r="29" spans="1:10" ht="42" customHeight="1" x14ac:dyDescent="0.15">
      <c r="A29" s="6" t="str">
        <f>_xlfn.IFNA(VLOOKUP(ROW(A25),参加者名簿!$A:$C,COLUMN(B25),FALSE),"")</f>
        <v/>
      </c>
      <c r="B29" s="10" t="str">
        <f>_xlfn.IFNA(VLOOKUP(ROW(B25),参加者名簿!$A:$F,COLUMN(F25),FALSE),"")</f>
        <v/>
      </c>
      <c r="C29" s="13"/>
      <c r="D29" s="51"/>
      <c r="E29" s="13"/>
      <c r="F29" s="275"/>
      <c r="G29" s="276"/>
      <c r="H29" s="277"/>
      <c r="I29" s="13"/>
      <c r="J29" s="52"/>
    </row>
    <row r="30" spans="1:10" ht="42" customHeight="1" x14ac:dyDescent="0.15">
      <c r="A30" s="6" t="str">
        <f>_xlfn.IFNA(VLOOKUP(ROW(A26),参加者名簿!$A:$C,COLUMN(B26),FALSE),"")</f>
        <v/>
      </c>
      <c r="B30" s="10" t="str">
        <f>_xlfn.IFNA(VLOOKUP(ROW(B26),参加者名簿!$A:$F,COLUMN(F26),FALSE),"")</f>
        <v/>
      </c>
      <c r="C30" s="13"/>
      <c r="D30" s="51"/>
      <c r="E30" s="13"/>
      <c r="F30" s="275"/>
      <c r="G30" s="276"/>
      <c r="H30" s="277"/>
      <c r="I30" s="13"/>
      <c r="J30" s="52"/>
    </row>
    <row r="31" spans="1:10" ht="42" customHeight="1" x14ac:dyDescent="0.15">
      <c r="A31" s="6" t="str">
        <f>_xlfn.IFNA(VLOOKUP(ROW(A27),参加者名簿!$A:$C,COLUMN(B27),FALSE),"")</f>
        <v/>
      </c>
      <c r="B31" s="10" t="str">
        <f>_xlfn.IFNA(VLOOKUP(ROW(B27),参加者名簿!$A:$F,COLUMN(F27),FALSE),"")</f>
        <v/>
      </c>
      <c r="C31" s="13"/>
      <c r="D31" s="51"/>
      <c r="E31" s="13"/>
      <c r="F31" s="275"/>
      <c r="G31" s="276"/>
      <c r="H31" s="277"/>
      <c r="I31" s="13"/>
      <c r="J31" s="52"/>
    </row>
    <row r="32" spans="1:10" ht="42" customHeight="1" x14ac:dyDescent="0.15">
      <c r="A32" s="6" t="str">
        <f>_xlfn.IFNA(VLOOKUP(ROW(A28),参加者名簿!$A:$C,COLUMN(B28),FALSE),"")</f>
        <v/>
      </c>
      <c r="B32" s="10" t="str">
        <f>_xlfn.IFNA(VLOOKUP(ROW(B28),参加者名簿!$A:$F,COLUMN(F28),FALSE),"")</f>
        <v/>
      </c>
      <c r="C32" s="13"/>
      <c r="D32" s="51"/>
      <c r="E32" s="13"/>
      <c r="F32" s="275"/>
      <c r="G32" s="276"/>
      <c r="H32" s="277"/>
      <c r="I32" s="13"/>
      <c r="J32" s="52"/>
    </row>
    <row r="33" spans="1:10" ht="42" customHeight="1" x14ac:dyDescent="0.15">
      <c r="A33" s="6" t="str">
        <f>_xlfn.IFNA(VLOOKUP(ROW(A29),参加者名簿!$A:$C,COLUMN(B29),FALSE),"")</f>
        <v/>
      </c>
      <c r="B33" s="10" t="str">
        <f>_xlfn.IFNA(VLOOKUP(ROW(B29),参加者名簿!$A:$F,COLUMN(F29),FALSE),"")</f>
        <v/>
      </c>
      <c r="C33" s="13"/>
      <c r="D33" s="51"/>
      <c r="E33" s="13"/>
      <c r="F33" s="275"/>
      <c r="G33" s="276"/>
      <c r="H33" s="277"/>
      <c r="I33" s="13"/>
      <c r="J33" s="52"/>
    </row>
    <row r="34" spans="1:10" ht="42" customHeight="1" x14ac:dyDescent="0.15">
      <c r="A34" s="6" t="str">
        <f>_xlfn.IFNA(VLOOKUP(ROW(A30),参加者名簿!$A:$C,COLUMN(B30),FALSE),"")</f>
        <v/>
      </c>
      <c r="B34" s="10" t="str">
        <f>_xlfn.IFNA(VLOOKUP(ROW(B30),参加者名簿!$A:$F,COLUMN(F30),FALSE),"")</f>
        <v/>
      </c>
      <c r="C34" s="13"/>
      <c r="D34" s="51"/>
      <c r="E34" s="13"/>
      <c r="F34" s="275"/>
      <c r="G34" s="276"/>
      <c r="H34" s="277"/>
      <c r="I34" s="13"/>
      <c r="J34" s="52"/>
    </row>
    <row r="35" spans="1:10" ht="42" customHeight="1" x14ac:dyDescent="0.15">
      <c r="A35" s="6" t="str">
        <f>_xlfn.IFNA(VLOOKUP(ROW(A31),参加者名簿!$A:$C,COLUMN(B31),FALSE),"")</f>
        <v/>
      </c>
      <c r="B35" s="10" t="str">
        <f>_xlfn.IFNA(VLOOKUP(ROW(B31),参加者名簿!$A:$F,COLUMN(F31),FALSE),"")</f>
        <v/>
      </c>
      <c r="C35" s="13"/>
      <c r="D35" s="51"/>
      <c r="E35" s="13"/>
      <c r="F35" s="275"/>
      <c r="G35" s="276"/>
      <c r="H35" s="277"/>
      <c r="I35" s="13"/>
      <c r="J35" s="52"/>
    </row>
    <row r="36" spans="1:10" ht="42" customHeight="1" x14ac:dyDescent="0.15">
      <c r="A36" s="6" t="str">
        <f>_xlfn.IFNA(VLOOKUP(ROW(A32),参加者名簿!$A:$C,COLUMN(B32),FALSE),"")</f>
        <v/>
      </c>
      <c r="B36" s="10" t="str">
        <f>_xlfn.IFNA(VLOOKUP(ROW(B32),参加者名簿!$A:$F,COLUMN(F32),FALSE),"")</f>
        <v/>
      </c>
      <c r="C36" s="13"/>
      <c r="D36" s="51"/>
      <c r="E36" s="13"/>
      <c r="F36" s="275"/>
      <c r="G36" s="276"/>
      <c r="H36" s="277"/>
      <c r="I36" s="13"/>
      <c r="J36" s="52"/>
    </row>
    <row r="37" spans="1:10" ht="42" customHeight="1" x14ac:dyDescent="0.15">
      <c r="A37" s="6" t="str">
        <f>_xlfn.IFNA(VLOOKUP(ROW(A33),参加者名簿!$A:$C,COLUMN(B33),FALSE),"")</f>
        <v/>
      </c>
      <c r="B37" s="10" t="str">
        <f>_xlfn.IFNA(VLOOKUP(ROW(B33),参加者名簿!$A:$F,COLUMN(F33),FALSE),"")</f>
        <v/>
      </c>
      <c r="C37" s="13"/>
      <c r="D37" s="51"/>
      <c r="E37" s="13"/>
      <c r="F37" s="275"/>
      <c r="G37" s="276"/>
      <c r="H37" s="277"/>
      <c r="I37" s="13"/>
      <c r="J37" s="52"/>
    </row>
    <row r="38" spans="1:10" ht="42" customHeight="1" x14ac:dyDescent="0.15">
      <c r="A38" s="6" t="str">
        <f>_xlfn.IFNA(VLOOKUP(ROW(A34),参加者名簿!$A:$C,COLUMN(B34),FALSE),"")</f>
        <v/>
      </c>
      <c r="B38" s="10" t="str">
        <f>_xlfn.IFNA(VLOOKUP(ROW(B34),参加者名簿!$A:$F,COLUMN(F34),FALSE),"")</f>
        <v/>
      </c>
      <c r="C38" s="13"/>
      <c r="D38" s="51"/>
      <c r="E38" s="13"/>
      <c r="F38" s="275"/>
      <c r="G38" s="276"/>
      <c r="H38" s="277"/>
      <c r="I38" s="13"/>
      <c r="J38" s="52"/>
    </row>
    <row r="39" spans="1:10" ht="42" customHeight="1" x14ac:dyDescent="0.15">
      <c r="A39" s="6" t="str">
        <f>_xlfn.IFNA(VLOOKUP(ROW(A35),参加者名簿!$A:$C,COLUMN(B35),FALSE),"")</f>
        <v/>
      </c>
      <c r="B39" s="10" t="str">
        <f>_xlfn.IFNA(VLOOKUP(ROW(B35),参加者名簿!$A:$F,COLUMN(F35),FALSE),"")</f>
        <v/>
      </c>
      <c r="C39" s="13"/>
      <c r="D39" s="51"/>
      <c r="E39" s="13"/>
      <c r="F39" s="275"/>
      <c r="G39" s="276"/>
      <c r="H39" s="277"/>
      <c r="I39" s="13"/>
      <c r="J39" s="52"/>
    </row>
    <row r="40" spans="1:10" ht="42" customHeight="1" x14ac:dyDescent="0.15">
      <c r="A40" s="6" t="str">
        <f>_xlfn.IFNA(VLOOKUP(ROW(A36),参加者名簿!$A:$C,COLUMN(B36),FALSE),"")</f>
        <v/>
      </c>
      <c r="B40" s="10" t="str">
        <f>_xlfn.IFNA(VLOOKUP(ROW(B36),参加者名簿!$A:$F,COLUMN(F36),FALSE),"")</f>
        <v/>
      </c>
      <c r="C40" s="13"/>
      <c r="D40" s="51"/>
      <c r="E40" s="13"/>
      <c r="F40" s="275"/>
      <c r="G40" s="276"/>
      <c r="H40" s="277"/>
      <c r="I40" s="13"/>
      <c r="J40" s="52"/>
    </row>
    <row r="41" spans="1:10" ht="42" customHeight="1" x14ac:dyDescent="0.15">
      <c r="A41" s="6" t="str">
        <f>_xlfn.IFNA(VLOOKUP(ROW(A37),参加者名簿!$A:$C,COLUMN(B37),FALSE),"")</f>
        <v/>
      </c>
      <c r="B41" s="10" t="str">
        <f>_xlfn.IFNA(VLOOKUP(ROW(B37),参加者名簿!$A:$F,COLUMN(F37),FALSE),"")</f>
        <v/>
      </c>
      <c r="C41" s="13"/>
      <c r="D41" s="51"/>
      <c r="E41" s="13"/>
      <c r="F41" s="275"/>
      <c r="G41" s="276"/>
      <c r="H41" s="277"/>
      <c r="I41" s="13"/>
      <c r="J41" s="52"/>
    </row>
    <row r="42" spans="1:10" ht="42" customHeight="1" x14ac:dyDescent="0.15">
      <c r="A42" s="6" t="str">
        <f>_xlfn.IFNA(VLOOKUP(ROW(A38),参加者名簿!$A:$C,COLUMN(B38),FALSE),"")</f>
        <v/>
      </c>
      <c r="B42" s="10" t="str">
        <f>_xlfn.IFNA(VLOOKUP(ROW(B38),参加者名簿!$A:$F,COLUMN(F38),FALSE),"")</f>
        <v/>
      </c>
      <c r="C42" s="13"/>
      <c r="D42" s="51"/>
      <c r="E42" s="13"/>
      <c r="F42" s="275"/>
      <c r="G42" s="276"/>
      <c r="H42" s="277"/>
      <c r="I42" s="13"/>
      <c r="J42" s="52"/>
    </row>
    <row r="43" spans="1:10" ht="42" customHeight="1" x14ac:dyDescent="0.15">
      <c r="A43" s="6" t="str">
        <f>_xlfn.IFNA(VLOOKUP(ROW(A39),参加者名簿!$A:$C,COLUMN(B39),FALSE),"")</f>
        <v/>
      </c>
      <c r="B43" s="10" t="str">
        <f>_xlfn.IFNA(VLOOKUP(ROW(B39),参加者名簿!$A:$F,COLUMN(F39),FALSE),"")</f>
        <v/>
      </c>
      <c r="C43" s="13"/>
      <c r="D43" s="51"/>
      <c r="E43" s="13"/>
      <c r="F43" s="275"/>
      <c r="G43" s="276"/>
      <c r="H43" s="277"/>
      <c r="I43" s="13"/>
      <c r="J43" s="52"/>
    </row>
    <row r="44" spans="1:10" ht="42" customHeight="1" x14ac:dyDescent="0.15">
      <c r="A44" s="6" t="str">
        <f>_xlfn.IFNA(VLOOKUP(ROW(A40),参加者名簿!$A:$C,COLUMN(B40),FALSE),"")</f>
        <v/>
      </c>
      <c r="B44" s="10" t="str">
        <f>_xlfn.IFNA(VLOOKUP(ROW(B40),参加者名簿!$A:$F,COLUMN(F40),FALSE),"")</f>
        <v/>
      </c>
      <c r="C44" s="13"/>
      <c r="D44" s="51"/>
      <c r="E44" s="13"/>
      <c r="F44" s="275"/>
      <c r="G44" s="276"/>
      <c r="H44" s="277"/>
      <c r="I44" s="13"/>
      <c r="J44" s="52"/>
    </row>
    <row r="45" spans="1:10" ht="42" customHeight="1" x14ac:dyDescent="0.15">
      <c r="A45" s="6" t="str">
        <f>_xlfn.IFNA(VLOOKUP(ROW(A41),参加者名簿!$A:$C,COLUMN(B41),FALSE),"")</f>
        <v/>
      </c>
      <c r="B45" s="10" t="str">
        <f>_xlfn.IFNA(VLOOKUP(ROW(B41),参加者名簿!$A:$F,COLUMN(F41),FALSE),"")</f>
        <v/>
      </c>
      <c r="C45" s="13"/>
      <c r="D45" s="51"/>
      <c r="E45" s="13"/>
      <c r="F45" s="275"/>
      <c r="G45" s="276"/>
      <c r="H45" s="277"/>
      <c r="I45" s="13"/>
      <c r="J45" s="52"/>
    </row>
    <row r="46" spans="1:10" ht="42" customHeight="1" x14ac:dyDescent="0.15">
      <c r="A46" s="6" t="str">
        <f>_xlfn.IFNA(VLOOKUP(ROW(A42),参加者名簿!$A:$C,COLUMN(B42),FALSE),"")</f>
        <v/>
      </c>
      <c r="B46" s="10" t="str">
        <f>_xlfn.IFNA(VLOOKUP(ROW(B42),参加者名簿!$A:$F,COLUMN(F42),FALSE),"")</f>
        <v/>
      </c>
      <c r="C46" s="13"/>
      <c r="D46" s="51"/>
      <c r="E46" s="13"/>
      <c r="F46" s="275"/>
      <c r="G46" s="276"/>
      <c r="H46" s="277"/>
      <c r="I46" s="13"/>
      <c r="J46" s="52"/>
    </row>
    <row r="47" spans="1:10" ht="42" customHeight="1" x14ac:dyDescent="0.15">
      <c r="A47" s="6" t="str">
        <f>_xlfn.IFNA(VLOOKUP(ROW(A43),参加者名簿!$A:$C,COLUMN(B43),FALSE),"")</f>
        <v/>
      </c>
      <c r="B47" s="10" t="str">
        <f>_xlfn.IFNA(VLOOKUP(ROW(B43),参加者名簿!$A:$F,COLUMN(F43),FALSE),"")</f>
        <v/>
      </c>
      <c r="C47" s="13"/>
      <c r="D47" s="51"/>
      <c r="E47" s="13"/>
      <c r="F47" s="275"/>
      <c r="G47" s="276"/>
      <c r="H47" s="277"/>
      <c r="I47" s="13"/>
      <c r="J47" s="52"/>
    </row>
    <row r="48" spans="1:10" ht="42" customHeight="1" x14ac:dyDescent="0.15">
      <c r="A48" s="6" t="str">
        <f>_xlfn.IFNA(VLOOKUP(ROW(A44),参加者名簿!$A:$C,COLUMN(B44),FALSE),"")</f>
        <v/>
      </c>
      <c r="B48" s="10" t="str">
        <f>_xlfn.IFNA(VLOOKUP(ROW(B44),参加者名簿!$A:$F,COLUMN(F44),FALSE),"")</f>
        <v/>
      </c>
      <c r="C48" s="13"/>
      <c r="D48" s="51"/>
      <c r="E48" s="13"/>
      <c r="F48" s="275"/>
      <c r="G48" s="276"/>
      <c r="H48" s="277"/>
      <c r="I48" s="13"/>
      <c r="J48" s="52"/>
    </row>
    <row r="49" spans="1:10" ht="42" customHeight="1" x14ac:dyDescent="0.15">
      <c r="A49" s="6" t="str">
        <f>_xlfn.IFNA(VLOOKUP(ROW(A45),参加者名簿!$A:$C,COLUMN(B45),FALSE),"")</f>
        <v/>
      </c>
      <c r="B49" s="10" t="str">
        <f>_xlfn.IFNA(VLOOKUP(ROW(B45),参加者名簿!$A:$F,COLUMN(F45),FALSE),"")</f>
        <v/>
      </c>
      <c r="C49" s="13"/>
      <c r="D49" s="51"/>
      <c r="E49" s="13"/>
      <c r="F49" s="275"/>
      <c r="G49" s="276"/>
      <c r="H49" s="277"/>
      <c r="I49" s="13"/>
      <c r="J49" s="52"/>
    </row>
    <row r="50" spans="1:10" ht="42" customHeight="1" x14ac:dyDescent="0.15">
      <c r="A50" s="6" t="str">
        <f>_xlfn.IFNA(VLOOKUP(ROW(A46),参加者名簿!$A:$C,COLUMN(B46),FALSE),"")</f>
        <v/>
      </c>
      <c r="B50" s="10" t="str">
        <f>_xlfn.IFNA(VLOOKUP(ROW(B46),参加者名簿!$A:$F,COLUMN(F46),FALSE),"")</f>
        <v/>
      </c>
      <c r="C50" s="13"/>
      <c r="D50" s="51"/>
      <c r="E50" s="13"/>
      <c r="F50" s="275"/>
      <c r="G50" s="276"/>
      <c r="H50" s="277"/>
      <c r="I50" s="13"/>
      <c r="J50" s="52"/>
    </row>
    <row r="51" spans="1:10" ht="42" customHeight="1" x14ac:dyDescent="0.15">
      <c r="A51" s="6" t="str">
        <f>_xlfn.IFNA(VLOOKUP(ROW(A47),参加者名簿!$A:$C,COLUMN(B47),FALSE),"")</f>
        <v/>
      </c>
      <c r="B51" s="10" t="str">
        <f>_xlfn.IFNA(VLOOKUP(ROW(B47),参加者名簿!$A:$F,COLUMN(F47),FALSE),"")</f>
        <v/>
      </c>
      <c r="C51" s="13"/>
      <c r="D51" s="51"/>
      <c r="E51" s="13"/>
      <c r="F51" s="275"/>
      <c r="G51" s="276"/>
      <c r="H51" s="277"/>
      <c r="I51" s="13"/>
      <c r="J51" s="52"/>
    </row>
    <row r="52" spans="1:10" ht="42" customHeight="1" x14ac:dyDescent="0.15">
      <c r="A52" s="6" t="str">
        <f>_xlfn.IFNA(VLOOKUP(ROW(A48),参加者名簿!$A:$C,COLUMN(B48),FALSE),"")</f>
        <v/>
      </c>
      <c r="B52" s="10" t="str">
        <f>_xlfn.IFNA(VLOOKUP(ROW(B48),参加者名簿!$A:$F,COLUMN(F48),FALSE),"")</f>
        <v/>
      </c>
      <c r="C52" s="13"/>
      <c r="D52" s="51"/>
      <c r="E52" s="13"/>
      <c r="F52" s="275"/>
      <c r="G52" s="276"/>
      <c r="H52" s="277"/>
      <c r="I52" s="13"/>
      <c r="J52" s="52"/>
    </row>
    <row r="53" spans="1:10" ht="42" customHeight="1" x14ac:dyDescent="0.15">
      <c r="A53" s="6" t="str">
        <f>_xlfn.IFNA(VLOOKUP(ROW(A49),参加者名簿!$A:$C,COLUMN(B49),FALSE),"")</f>
        <v/>
      </c>
      <c r="B53" s="10" t="str">
        <f>_xlfn.IFNA(VLOOKUP(ROW(B49),参加者名簿!$A:$F,COLUMN(F49),FALSE),"")</f>
        <v/>
      </c>
      <c r="C53" s="13"/>
      <c r="D53" s="51"/>
      <c r="E53" s="13"/>
      <c r="F53" s="275"/>
      <c r="G53" s="276"/>
      <c r="H53" s="277"/>
      <c r="I53" s="13"/>
      <c r="J53" s="52"/>
    </row>
    <row r="54" spans="1:10" ht="42" customHeight="1" x14ac:dyDescent="0.15">
      <c r="A54" s="6" t="str">
        <f>_xlfn.IFNA(VLOOKUP(ROW(A50),参加者名簿!$A:$C,COLUMN(B50),FALSE),"")</f>
        <v/>
      </c>
      <c r="B54" s="10" t="str">
        <f>_xlfn.IFNA(VLOOKUP(ROW(B50),参加者名簿!$A:$F,COLUMN(F50),FALSE),"")</f>
        <v/>
      </c>
      <c r="C54" s="13"/>
      <c r="D54" s="51"/>
      <c r="E54" s="13"/>
      <c r="F54" s="275"/>
      <c r="G54" s="276"/>
      <c r="H54" s="277"/>
      <c r="I54" s="13"/>
      <c r="J54" s="52"/>
    </row>
    <row r="55" spans="1:10" ht="42" customHeight="1" x14ac:dyDescent="0.15">
      <c r="A55" s="6" t="str">
        <f>_xlfn.IFNA(VLOOKUP(ROW(A51),参加者名簿!$A:$C,COLUMN(B51),FALSE),"")</f>
        <v/>
      </c>
      <c r="B55" s="10" t="str">
        <f>_xlfn.IFNA(VLOOKUP(ROW(B51),参加者名簿!$A:$F,COLUMN(F51),FALSE),"")</f>
        <v/>
      </c>
      <c r="C55" s="13"/>
      <c r="D55" s="51"/>
      <c r="E55" s="13"/>
      <c r="F55" s="275"/>
      <c r="G55" s="276"/>
      <c r="H55" s="277"/>
      <c r="I55" s="13"/>
      <c r="J55" s="52"/>
    </row>
    <row r="56" spans="1:10" ht="42" customHeight="1" x14ac:dyDescent="0.15">
      <c r="A56" s="6" t="str">
        <f>_xlfn.IFNA(VLOOKUP(ROW(A52),参加者名簿!$A:$C,COLUMN(B52),FALSE),"")</f>
        <v/>
      </c>
      <c r="B56" s="10" t="str">
        <f>_xlfn.IFNA(VLOOKUP(ROW(B52),参加者名簿!$A:$F,COLUMN(F52),FALSE),"")</f>
        <v/>
      </c>
      <c r="C56" s="13"/>
      <c r="D56" s="51"/>
      <c r="E56" s="13"/>
      <c r="F56" s="275"/>
      <c r="G56" s="276"/>
      <c r="H56" s="277"/>
      <c r="I56" s="13"/>
      <c r="J56" s="52"/>
    </row>
    <row r="57" spans="1:10" ht="42" customHeight="1" x14ac:dyDescent="0.15">
      <c r="A57" s="6" t="str">
        <f>_xlfn.IFNA(VLOOKUP(ROW(A53),参加者名簿!$A:$C,COLUMN(B53),FALSE),"")</f>
        <v/>
      </c>
      <c r="B57" s="10" t="str">
        <f>_xlfn.IFNA(VLOOKUP(ROW(B53),参加者名簿!$A:$F,COLUMN(F53),FALSE),"")</f>
        <v/>
      </c>
      <c r="C57" s="13"/>
      <c r="D57" s="51"/>
      <c r="E57" s="13"/>
      <c r="F57" s="275"/>
      <c r="G57" s="276"/>
      <c r="H57" s="277"/>
      <c r="I57" s="13"/>
      <c r="J57" s="52"/>
    </row>
    <row r="58" spans="1:10" ht="42" customHeight="1" x14ac:dyDescent="0.15">
      <c r="A58" s="6" t="str">
        <f>_xlfn.IFNA(VLOOKUP(ROW(A54),参加者名簿!$A:$C,COLUMN(B54),FALSE),"")</f>
        <v/>
      </c>
      <c r="B58" s="10" t="str">
        <f>_xlfn.IFNA(VLOOKUP(ROW(B54),参加者名簿!$A:$F,COLUMN(F54),FALSE),"")</f>
        <v/>
      </c>
      <c r="C58" s="13"/>
      <c r="D58" s="51"/>
      <c r="E58" s="13"/>
      <c r="F58" s="275"/>
      <c r="G58" s="276"/>
      <c r="H58" s="277"/>
      <c r="I58" s="13"/>
      <c r="J58" s="52"/>
    </row>
    <row r="59" spans="1:10" ht="42" customHeight="1" x14ac:dyDescent="0.15">
      <c r="A59" s="6" t="str">
        <f>_xlfn.IFNA(VLOOKUP(ROW(A55),参加者名簿!$A:$C,COLUMN(B55),FALSE),"")</f>
        <v/>
      </c>
      <c r="B59" s="10" t="str">
        <f>_xlfn.IFNA(VLOOKUP(ROW(B55),参加者名簿!$A:$F,COLUMN(F55),FALSE),"")</f>
        <v/>
      </c>
      <c r="C59" s="13"/>
      <c r="D59" s="51"/>
      <c r="E59" s="13"/>
      <c r="F59" s="275"/>
      <c r="G59" s="276"/>
      <c r="H59" s="277"/>
      <c r="I59" s="13"/>
      <c r="J59" s="52"/>
    </row>
    <row r="60" spans="1:10" ht="42" customHeight="1" x14ac:dyDescent="0.15">
      <c r="A60" s="6" t="str">
        <f>_xlfn.IFNA(VLOOKUP(ROW(A56),参加者名簿!$A:$C,COLUMN(B56),FALSE),"")</f>
        <v/>
      </c>
      <c r="B60" s="10" t="str">
        <f>_xlfn.IFNA(VLOOKUP(ROW(B56),参加者名簿!$A:$F,COLUMN(F56),FALSE),"")</f>
        <v/>
      </c>
      <c r="C60" s="13"/>
      <c r="D60" s="51"/>
      <c r="E60" s="13"/>
      <c r="F60" s="275"/>
      <c r="G60" s="276"/>
      <c r="H60" s="277"/>
      <c r="I60" s="13"/>
      <c r="J60" s="52"/>
    </row>
    <row r="61" spans="1:10" ht="42" customHeight="1" x14ac:dyDescent="0.15">
      <c r="A61" s="6" t="str">
        <f>_xlfn.IFNA(VLOOKUP(ROW(A57),参加者名簿!$A:$C,COLUMN(B57),FALSE),"")</f>
        <v/>
      </c>
      <c r="B61" s="10" t="str">
        <f>_xlfn.IFNA(VLOOKUP(ROW(B57),参加者名簿!$A:$F,COLUMN(F57),FALSE),"")</f>
        <v/>
      </c>
      <c r="C61" s="13"/>
      <c r="D61" s="51"/>
      <c r="E61" s="13"/>
      <c r="F61" s="275"/>
      <c r="G61" s="276"/>
      <c r="H61" s="277"/>
      <c r="I61" s="13"/>
      <c r="J61" s="52"/>
    </row>
    <row r="62" spans="1:10" ht="42" customHeight="1" x14ac:dyDescent="0.15">
      <c r="A62" s="6" t="str">
        <f>_xlfn.IFNA(VLOOKUP(ROW(A58),参加者名簿!$A:$C,COLUMN(B58),FALSE),"")</f>
        <v/>
      </c>
      <c r="B62" s="10" t="str">
        <f>_xlfn.IFNA(VLOOKUP(ROW(B58),参加者名簿!$A:$F,COLUMN(F58),FALSE),"")</f>
        <v/>
      </c>
      <c r="C62" s="13"/>
      <c r="D62" s="51"/>
      <c r="E62" s="13"/>
      <c r="F62" s="275"/>
      <c r="G62" s="276"/>
      <c r="H62" s="277"/>
      <c r="I62" s="13"/>
      <c r="J62" s="52"/>
    </row>
    <row r="63" spans="1:10" ht="42" customHeight="1" x14ac:dyDescent="0.15">
      <c r="A63" s="6" t="str">
        <f>_xlfn.IFNA(VLOOKUP(ROW(A59),参加者名簿!$A:$C,COLUMN(B59),FALSE),"")</f>
        <v/>
      </c>
      <c r="B63" s="10" t="str">
        <f>_xlfn.IFNA(VLOOKUP(ROW(B59),参加者名簿!$A:$F,COLUMN(F59),FALSE),"")</f>
        <v/>
      </c>
      <c r="C63" s="13"/>
      <c r="D63" s="51"/>
      <c r="E63" s="13"/>
      <c r="F63" s="275"/>
      <c r="G63" s="276"/>
      <c r="H63" s="277"/>
      <c r="I63" s="13"/>
      <c r="J63" s="52"/>
    </row>
    <row r="64" spans="1:10" ht="42" customHeight="1" x14ac:dyDescent="0.15">
      <c r="A64" s="6" t="str">
        <f>_xlfn.IFNA(VLOOKUP(ROW(A60),参加者名簿!$A:$C,COLUMN(B60),FALSE),"")</f>
        <v/>
      </c>
      <c r="B64" s="10" t="str">
        <f>_xlfn.IFNA(VLOOKUP(ROW(B60),参加者名簿!$A:$F,COLUMN(F60),FALSE),"")</f>
        <v/>
      </c>
      <c r="C64" s="13"/>
      <c r="D64" s="51"/>
      <c r="E64" s="13"/>
      <c r="F64" s="275"/>
      <c r="G64" s="276"/>
      <c r="H64" s="277"/>
      <c r="I64" s="13"/>
      <c r="J64" s="52"/>
    </row>
    <row r="65" spans="1:10" ht="42" customHeight="1" x14ac:dyDescent="0.15">
      <c r="A65" s="6" t="str">
        <f>_xlfn.IFNA(VLOOKUP(ROW(A61),参加者名簿!$A:$C,COLUMN(B61),FALSE),"")</f>
        <v/>
      </c>
      <c r="B65" s="10" t="str">
        <f>_xlfn.IFNA(VLOOKUP(ROW(B61),参加者名簿!$A:$F,COLUMN(F61),FALSE),"")</f>
        <v/>
      </c>
      <c r="C65" s="13"/>
      <c r="D65" s="51"/>
      <c r="E65" s="13"/>
      <c r="F65" s="275"/>
      <c r="G65" s="276"/>
      <c r="H65" s="277"/>
      <c r="I65" s="13"/>
      <c r="J65" s="52"/>
    </row>
    <row r="66" spans="1:10" ht="42" customHeight="1" x14ac:dyDescent="0.15">
      <c r="A66" s="6" t="str">
        <f>_xlfn.IFNA(VLOOKUP(ROW(A62),参加者名簿!$A:$C,COLUMN(B62),FALSE),"")</f>
        <v/>
      </c>
      <c r="B66" s="10" t="str">
        <f>_xlfn.IFNA(VLOOKUP(ROW(B62),参加者名簿!$A:$F,COLUMN(F62),FALSE),"")</f>
        <v/>
      </c>
      <c r="C66" s="13"/>
      <c r="D66" s="51"/>
      <c r="E66" s="13"/>
      <c r="F66" s="275"/>
      <c r="G66" s="276"/>
      <c r="H66" s="277"/>
      <c r="I66" s="13"/>
      <c r="J66" s="52"/>
    </row>
    <row r="67" spans="1:10" ht="42" customHeight="1" x14ac:dyDescent="0.15">
      <c r="A67" s="6" t="str">
        <f>_xlfn.IFNA(VLOOKUP(ROW(A63),参加者名簿!$A:$C,COLUMN(B63),FALSE),"")</f>
        <v/>
      </c>
      <c r="B67" s="10" t="str">
        <f>_xlfn.IFNA(VLOOKUP(ROW(B63),参加者名簿!$A:$F,COLUMN(F63),FALSE),"")</f>
        <v/>
      </c>
      <c r="C67" s="13"/>
      <c r="D67" s="51"/>
      <c r="E67" s="13"/>
      <c r="F67" s="275"/>
      <c r="G67" s="276"/>
      <c r="H67" s="277"/>
      <c r="I67" s="13"/>
      <c r="J67" s="52"/>
    </row>
    <row r="68" spans="1:10" ht="42" customHeight="1" x14ac:dyDescent="0.15">
      <c r="A68" s="6" t="str">
        <f>_xlfn.IFNA(VLOOKUP(ROW(A64),参加者名簿!$A:$C,COLUMN(B64),FALSE),"")</f>
        <v/>
      </c>
      <c r="B68" s="10" t="str">
        <f>_xlfn.IFNA(VLOOKUP(ROW(B64),参加者名簿!$A:$F,COLUMN(F64),FALSE),"")</f>
        <v/>
      </c>
      <c r="C68" s="13"/>
      <c r="D68" s="51"/>
      <c r="E68" s="13"/>
      <c r="F68" s="275"/>
      <c r="G68" s="276"/>
      <c r="H68" s="277"/>
      <c r="I68" s="13"/>
      <c r="J68" s="52"/>
    </row>
    <row r="69" spans="1:10" ht="42" customHeight="1" x14ac:dyDescent="0.15">
      <c r="A69" s="6" t="str">
        <f>_xlfn.IFNA(VLOOKUP(ROW(A65),参加者名簿!$A:$C,COLUMN(B65),FALSE),"")</f>
        <v/>
      </c>
      <c r="B69" s="10" t="str">
        <f>_xlfn.IFNA(VLOOKUP(ROW(B65),参加者名簿!$A:$F,COLUMN(F65),FALSE),"")</f>
        <v/>
      </c>
      <c r="C69" s="13"/>
      <c r="D69" s="51"/>
      <c r="E69" s="13"/>
      <c r="F69" s="275"/>
      <c r="G69" s="276"/>
      <c r="H69" s="277"/>
      <c r="I69" s="13"/>
      <c r="J69" s="52"/>
    </row>
    <row r="70" spans="1:10" ht="42" customHeight="1" x14ac:dyDescent="0.15">
      <c r="A70" s="6" t="str">
        <f>_xlfn.IFNA(VLOOKUP(ROW(A66),参加者名簿!$A:$C,COLUMN(B66),FALSE),"")</f>
        <v/>
      </c>
      <c r="B70" s="10" t="str">
        <f>_xlfn.IFNA(VLOOKUP(ROW(B66),参加者名簿!$A:$F,COLUMN(F66),FALSE),"")</f>
        <v/>
      </c>
      <c r="C70" s="13"/>
      <c r="D70" s="51"/>
      <c r="E70" s="13"/>
      <c r="F70" s="275"/>
      <c r="G70" s="276"/>
      <c r="H70" s="277"/>
      <c r="I70" s="13"/>
      <c r="J70" s="52"/>
    </row>
    <row r="71" spans="1:10" ht="42" customHeight="1" x14ac:dyDescent="0.15">
      <c r="A71" s="6" t="str">
        <f>_xlfn.IFNA(VLOOKUP(ROW(A67),参加者名簿!$A:$C,COLUMN(B67),FALSE),"")</f>
        <v/>
      </c>
      <c r="B71" s="10" t="str">
        <f>_xlfn.IFNA(VLOOKUP(ROW(B67),参加者名簿!$A:$F,COLUMN(F67),FALSE),"")</f>
        <v/>
      </c>
      <c r="C71" s="13"/>
      <c r="D71" s="51"/>
      <c r="E71" s="13"/>
      <c r="F71" s="275"/>
      <c r="G71" s="276"/>
      <c r="H71" s="277"/>
      <c r="I71" s="13"/>
      <c r="J71" s="52"/>
    </row>
    <row r="72" spans="1:10" ht="42" customHeight="1" x14ac:dyDescent="0.15">
      <c r="A72" s="6" t="str">
        <f>_xlfn.IFNA(VLOOKUP(ROW(A68),参加者名簿!$A:$C,COLUMN(B68),FALSE),"")</f>
        <v/>
      </c>
      <c r="B72" s="10" t="str">
        <f>_xlfn.IFNA(VLOOKUP(ROW(B68),参加者名簿!$A:$F,COLUMN(F68),FALSE),"")</f>
        <v/>
      </c>
      <c r="C72" s="13"/>
      <c r="D72" s="51"/>
      <c r="E72" s="13"/>
      <c r="F72" s="275"/>
      <c r="G72" s="276"/>
      <c r="H72" s="277"/>
      <c r="I72" s="13"/>
      <c r="J72" s="52"/>
    </row>
    <row r="73" spans="1:10" ht="42" customHeight="1" x14ac:dyDescent="0.15">
      <c r="A73" s="6" t="str">
        <f>_xlfn.IFNA(VLOOKUP(ROW(A69),参加者名簿!$A:$C,COLUMN(B69),FALSE),"")</f>
        <v/>
      </c>
      <c r="B73" s="10" t="str">
        <f>_xlfn.IFNA(VLOOKUP(ROW(B69),参加者名簿!$A:$F,COLUMN(F69),FALSE),"")</f>
        <v/>
      </c>
      <c r="C73" s="13"/>
      <c r="D73" s="51"/>
      <c r="E73" s="13"/>
      <c r="F73" s="275"/>
      <c r="G73" s="276"/>
      <c r="H73" s="277"/>
      <c r="I73" s="13"/>
      <c r="J73" s="52"/>
    </row>
    <row r="74" spans="1:10" ht="42" customHeight="1" x14ac:dyDescent="0.15">
      <c r="A74" s="6" t="str">
        <f>_xlfn.IFNA(VLOOKUP(ROW(A70),参加者名簿!$A:$C,COLUMN(B70),FALSE),"")</f>
        <v/>
      </c>
      <c r="B74" s="10" t="str">
        <f>_xlfn.IFNA(VLOOKUP(ROW(B70),参加者名簿!$A:$F,COLUMN(F70),FALSE),"")</f>
        <v/>
      </c>
      <c r="C74" s="13"/>
      <c r="D74" s="51"/>
      <c r="E74" s="13"/>
      <c r="F74" s="275"/>
      <c r="G74" s="276"/>
      <c r="H74" s="277"/>
      <c r="I74" s="13"/>
      <c r="J74" s="52"/>
    </row>
    <row r="75" spans="1:10" ht="42" customHeight="1" x14ac:dyDescent="0.15">
      <c r="A75" s="6" t="str">
        <f>_xlfn.IFNA(VLOOKUP(ROW(A71),参加者名簿!$A:$C,COLUMN(B71),FALSE),"")</f>
        <v/>
      </c>
      <c r="B75" s="10" t="str">
        <f>_xlfn.IFNA(VLOOKUP(ROW(B71),参加者名簿!$A:$F,COLUMN(F71),FALSE),"")</f>
        <v/>
      </c>
      <c r="C75" s="13"/>
      <c r="D75" s="51"/>
      <c r="E75" s="13"/>
      <c r="F75" s="275"/>
      <c r="G75" s="276"/>
      <c r="H75" s="277"/>
      <c r="I75" s="13"/>
      <c r="J75" s="52"/>
    </row>
    <row r="76" spans="1:10" ht="42" customHeight="1" x14ac:dyDescent="0.15">
      <c r="A76" s="6" t="str">
        <f>_xlfn.IFNA(VLOOKUP(ROW(A72),参加者名簿!$A:$C,COLUMN(B72),FALSE),"")</f>
        <v/>
      </c>
      <c r="B76" s="10" t="str">
        <f>_xlfn.IFNA(VLOOKUP(ROW(B72),参加者名簿!$A:$F,COLUMN(F72),FALSE),"")</f>
        <v/>
      </c>
      <c r="C76" s="13"/>
      <c r="D76" s="51"/>
      <c r="E76" s="13"/>
      <c r="F76" s="275"/>
      <c r="G76" s="276"/>
      <c r="H76" s="277"/>
      <c r="I76" s="13"/>
      <c r="J76" s="52"/>
    </row>
    <row r="77" spans="1:10" ht="42" customHeight="1" x14ac:dyDescent="0.15">
      <c r="A77" s="6" t="str">
        <f>_xlfn.IFNA(VLOOKUP(ROW(A73),参加者名簿!$A:$C,COLUMN(B73),FALSE),"")</f>
        <v/>
      </c>
      <c r="B77" s="10" t="str">
        <f>_xlfn.IFNA(VLOOKUP(ROW(B73),参加者名簿!$A:$F,COLUMN(F73),FALSE),"")</f>
        <v/>
      </c>
      <c r="C77" s="13"/>
      <c r="D77" s="51"/>
      <c r="E77" s="13"/>
      <c r="F77" s="275"/>
      <c r="G77" s="276"/>
      <c r="H77" s="277"/>
      <c r="I77" s="13"/>
      <c r="J77" s="52"/>
    </row>
    <row r="78" spans="1:10" ht="42" customHeight="1" x14ac:dyDescent="0.15">
      <c r="A78" s="6" t="str">
        <f>_xlfn.IFNA(VLOOKUP(ROW(A74),参加者名簿!$A:$C,COLUMN(B74),FALSE),"")</f>
        <v/>
      </c>
      <c r="B78" s="10" t="str">
        <f>_xlfn.IFNA(VLOOKUP(ROW(B74),参加者名簿!$A:$F,COLUMN(F74),FALSE),"")</f>
        <v/>
      </c>
      <c r="C78" s="13"/>
      <c r="D78" s="51"/>
      <c r="E78" s="13"/>
      <c r="F78" s="275"/>
      <c r="G78" s="276"/>
      <c r="H78" s="277"/>
      <c r="I78" s="13"/>
      <c r="J78" s="52"/>
    </row>
    <row r="79" spans="1:10" ht="42" customHeight="1" x14ac:dyDescent="0.15">
      <c r="A79" s="6" t="str">
        <f>_xlfn.IFNA(VLOOKUP(ROW(A75),参加者名簿!$A:$C,COLUMN(B75),FALSE),"")</f>
        <v/>
      </c>
      <c r="B79" s="10" t="str">
        <f>_xlfn.IFNA(VLOOKUP(ROW(B75),参加者名簿!$A:$F,COLUMN(F75),FALSE),"")</f>
        <v/>
      </c>
      <c r="C79" s="13"/>
      <c r="D79" s="51"/>
      <c r="E79" s="13"/>
      <c r="F79" s="275"/>
      <c r="G79" s="276"/>
      <c r="H79" s="277"/>
      <c r="I79" s="13"/>
      <c r="J79" s="52"/>
    </row>
    <row r="80" spans="1:10" ht="42" customHeight="1" x14ac:dyDescent="0.15">
      <c r="A80" s="6" t="str">
        <f>_xlfn.IFNA(VLOOKUP(ROW(A76),参加者名簿!$A:$C,COLUMN(B76),FALSE),"")</f>
        <v/>
      </c>
      <c r="B80" s="10" t="str">
        <f>_xlfn.IFNA(VLOOKUP(ROW(B76),参加者名簿!$A:$F,COLUMN(F76),FALSE),"")</f>
        <v/>
      </c>
      <c r="C80" s="13"/>
      <c r="D80" s="51"/>
      <c r="E80" s="13"/>
      <c r="F80" s="275"/>
      <c r="G80" s="276"/>
      <c r="H80" s="277"/>
      <c r="I80" s="13"/>
      <c r="J80" s="52"/>
    </row>
    <row r="81" spans="1:10" ht="42" customHeight="1" x14ac:dyDescent="0.15">
      <c r="A81" s="6" t="str">
        <f>_xlfn.IFNA(VLOOKUP(ROW(A77),参加者名簿!$A:$C,COLUMN(B77),FALSE),"")</f>
        <v/>
      </c>
      <c r="B81" s="10" t="str">
        <f>_xlfn.IFNA(VLOOKUP(ROW(B77),参加者名簿!$A:$F,COLUMN(F77),FALSE),"")</f>
        <v/>
      </c>
      <c r="C81" s="13"/>
      <c r="D81" s="51"/>
      <c r="E81" s="13"/>
      <c r="F81" s="275"/>
      <c r="G81" s="276"/>
      <c r="H81" s="277"/>
      <c r="I81" s="13"/>
      <c r="J81" s="52"/>
    </row>
    <row r="82" spans="1:10" ht="42" customHeight="1" x14ac:dyDescent="0.15">
      <c r="A82" s="6" t="str">
        <f>_xlfn.IFNA(VLOOKUP(ROW(A78),参加者名簿!$A:$C,COLUMN(B78),FALSE),"")</f>
        <v/>
      </c>
      <c r="B82" s="10" t="str">
        <f>_xlfn.IFNA(VLOOKUP(ROW(B78),参加者名簿!$A:$F,COLUMN(F78),FALSE),"")</f>
        <v/>
      </c>
      <c r="C82" s="13"/>
      <c r="D82" s="51"/>
      <c r="E82" s="13"/>
      <c r="F82" s="275"/>
      <c r="G82" s="276"/>
      <c r="H82" s="277"/>
      <c r="I82" s="13"/>
      <c r="J82" s="52"/>
    </row>
    <row r="83" spans="1:10" ht="42" customHeight="1" x14ac:dyDescent="0.15">
      <c r="A83" s="6" t="str">
        <f>_xlfn.IFNA(VLOOKUP(ROW(A79),参加者名簿!$A:$C,COLUMN(B79),FALSE),"")</f>
        <v/>
      </c>
      <c r="B83" s="10" t="str">
        <f>_xlfn.IFNA(VLOOKUP(ROW(B79),参加者名簿!$A:$F,COLUMN(F79),FALSE),"")</f>
        <v/>
      </c>
      <c r="C83" s="13"/>
      <c r="D83" s="51"/>
      <c r="E83" s="13"/>
      <c r="F83" s="275"/>
      <c r="G83" s="276"/>
      <c r="H83" s="277"/>
      <c r="I83" s="13"/>
      <c r="J83" s="52"/>
    </row>
    <row r="84" spans="1:10" ht="42" customHeight="1" x14ac:dyDescent="0.15">
      <c r="A84" s="6" t="str">
        <f>_xlfn.IFNA(VLOOKUP(ROW(A80),参加者名簿!$A:$C,COLUMN(B80),FALSE),"")</f>
        <v/>
      </c>
      <c r="B84" s="10" t="str">
        <f>_xlfn.IFNA(VLOOKUP(ROW(B80),参加者名簿!$A:$F,COLUMN(F80),FALSE),"")</f>
        <v/>
      </c>
      <c r="C84" s="13"/>
      <c r="D84" s="51"/>
      <c r="E84" s="13"/>
      <c r="F84" s="275"/>
      <c r="G84" s="276"/>
      <c r="H84" s="277"/>
      <c r="I84" s="13"/>
      <c r="J84" s="52"/>
    </row>
    <row r="85" spans="1:10" ht="42" customHeight="1" x14ac:dyDescent="0.15">
      <c r="A85" s="6" t="str">
        <f>_xlfn.IFNA(VLOOKUP(ROW(A81),参加者名簿!$A:$C,COLUMN(B81),FALSE),"")</f>
        <v/>
      </c>
      <c r="B85" s="10" t="str">
        <f>_xlfn.IFNA(VLOOKUP(ROW(B81),参加者名簿!$A:$F,COLUMN(F81),FALSE),"")</f>
        <v/>
      </c>
      <c r="C85" s="13"/>
      <c r="D85" s="51"/>
      <c r="E85" s="13"/>
      <c r="F85" s="275"/>
      <c r="G85" s="276"/>
      <c r="H85" s="277"/>
      <c r="I85" s="13"/>
      <c r="J85" s="52"/>
    </row>
    <row r="86" spans="1:10" ht="42" customHeight="1" x14ac:dyDescent="0.15">
      <c r="A86" s="6" t="str">
        <f>_xlfn.IFNA(VLOOKUP(ROW(A82),参加者名簿!$A:$C,COLUMN(B82),FALSE),"")</f>
        <v/>
      </c>
      <c r="B86" s="10" t="str">
        <f>_xlfn.IFNA(VLOOKUP(ROW(B82),参加者名簿!$A:$F,COLUMN(F82),FALSE),"")</f>
        <v/>
      </c>
      <c r="C86" s="13"/>
      <c r="D86" s="51"/>
      <c r="E86" s="13"/>
      <c r="F86" s="275"/>
      <c r="G86" s="276"/>
      <c r="H86" s="277"/>
      <c r="I86" s="13"/>
      <c r="J86" s="52"/>
    </row>
    <row r="87" spans="1:10" ht="42" customHeight="1" x14ac:dyDescent="0.15">
      <c r="A87" s="6" t="str">
        <f>_xlfn.IFNA(VLOOKUP(ROW(A83),参加者名簿!$A:$C,COLUMN(B83),FALSE),"")</f>
        <v/>
      </c>
      <c r="B87" s="10" t="str">
        <f>_xlfn.IFNA(VLOOKUP(ROW(B83),参加者名簿!$A:$F,COLUMN(F83),FALSE),"")</f>
        <v/>
      </c>
      <c r="C87" s="13"/>
      <c r="D87" s="51"/>
      <c r="E87" s="13"/>
      <c r="F87" s="275"/>
      <c r="G87" s="276"/>
      <c r="H87" s="277"/>
      <c r="I87" s="13"/>
      <c r="J87" s="52"/>
    </row>
    <row r="88" spans="1:10" ht="42" customHeight="1" x14ac:dyDescent="0.15">
      <c r="A88" s="6" t="str">
        <f>_xlfn.IFNA(VLOOKUP(ROW(A84),参加者名簿!$A:$C,COLUMN(B84),FALSE),"")</f>
        <v/>
      </c>
      <c r="B88" s="10" t="str">
        <f>_xlfn.IFNA(VLOOKUP(ROW(B84),参加者名簿!$A:$F,COLUMN(F84),FALSE),"")</f>
        <v/>
      </c>
      <c r="C88" s="13"/>
      <c r="D88" s="51"/>
      <c r="E88" s="13"/>
      <c r="F88" s="275"/>
      <c r="G88" s="276"/>
      <c r="H88" s="277"/>
      <c r="I88" s="13"/>
      <c r="J88" s="52"/>
    </row>
    <row r="89" spans="1:10" ht="42" customHeight="1" x14ac:dyDescent="0.15">
      <c r="A89" s="6" t="str">
        <f>_xlfn.IFNA(VLOOKUP(ROW(A85),参加者名簿!$A:$C,COLUMN(B85),FALSE),"")</f>
        <v/>
      </c>
      <c r="B89" s="10" t="str">
        <f>_xlfn.IFNA(VLOOKUP(ROW(B85),参加者名簿!$A:$F,COLUMN(F85),FALSE),"")</f>
        <v/>
      </c>
      <c r="C89" s="13"/>
      <c r="D89" s="51"/>
      <c r="E89" s="13"/>
      <c r="F89" s="275"/>
      <c r="G89" s="276"/>
      <c r="H89" s="277"/>
      <c r="I89" s="13"/>
      <c r="J89" s="52"/>
    </row>
    <row r="90" spans="1:10" ht="42" customHeight="1" x14ac:dyDescent="0.15">
      <c r="A90" s="6" t="str">
        <f>_xlfn.IFNA(VLOOKUP(ROW(A86),参加者名簿!$A:$C,COLUMN(B86),FALSE),"")</f>
        <v/>
      </c>
      <c r="B90" s="10" t="str">
        <f>_xlfn.IFNA(VLOOKUP(ROW(B86),参加者名簿!$A:$F,COLUMN(F86),FALSE),"")</f>
        <v/>
      </c>
      <c r="C90" s="13"/>
      <c r="D90" s="51"/>
      <c r="E90" s="13"/>
      <c r="F90" s="275"/>
      <c r="G90" s="276"/>
      <c r="H90" s="277"/>
      <c r="I90" s="13"/>
      <c r="J90" s="52"/>
    </row>
    <row r="91" spans="1:10" ht="42" customHeight="1" x14ac:dyDescent="0.15">
      <c r="A91" s="6" t="str">
        <f>_xlfn.IFNA(VLOOKUP(ROW(A87),参加者名簿!$A:$C,COLUMN(B87),FALSE),"")</f>
        <v/>
      </c>
      <c r="B91" s="10" t="str">
        <f>_xlfn.IFNA(VLOOKUP(ROW(B87),参加者名簿!$A:$F,COLUMN(F87),FALSE),"")</f>
        <v/>
      </c>
      <c r="C91" s="13"/>
      <c r="D91" s="51"/>
      <c r="E91" s="13"/>
      <c r="F91" s="275"/>
      <c r="G91" s="276"/>
      <c r="H91" s="277"/>
      <c r="I91" s="13"/>
      <c r="J91" s="52"/>
    </row>
    <row r="92" spans="1:10" ht="42" customHeight="1" x14ac:dyDescent="0.15">
      <c r="A92" s="6" t="str">
        <f>_xlfn.IFNA(VLOOKUP(ROW(A88),参加者名簿!$A:$C,COLUMN(B88),FALSE),"")</f>
        <v/>
      </c>
      <c r="B92" s="10" t="str">
        <f>_xlfn.IFNA(VLOOKUP(ROW(B88),参加者名簿!$A:$F,COLUMN(F88),FALSE),"")</f>
        <v/>
      </c>
      <c r="C92" s="13"/>
      <c r="D92" s="51"/>
      <c r="E92" s="13"/>
      <c r="F92" s="275"/>
      <c r="G92" s="276"/>
      <c r="H92" s="277"/>
      <c r="I92" s="13"/>
      <c r="J92" s="52"/>
    </row>
    <row r="93" spans="1:10" ht="42" customHeight="1" x14ac:dyDescent="0.15">
      <c r="A93" s="6" t="str">
        <f>_xlfn.IFNA(VLOOKUP(ROW(A89),参加者名簿!$A:$C,COLUMN(B89),FALSE),"")</f>
        <v/>
      </c>
      <c r="B93" s="10" t="str">
        <f>_xlfn.IFNA(VLOOKUP(ROW(B89),参加者名簿!$A:$F,COLUMN(F89),FALSE),"")</f>
        <v/>
      </c>
      <c r="C93" s="13"/>
      <c r="D93" s="51"/>
      <c r="E93" s="13"/>
      <c r="F93" s="275"/>
      <c r="G93" s="276"/>
      <c r="H93" s="277"/>
      <c r="I93" s="13"/>
      <c r="J93" s="52"/>
    </row>
    <row r="94" spans="1:10" ht="42" customHeight="1" x14ac:dyDescent="0.15">
      <c r="A94" s="6" t="str">
        <f>_xlfn.IFNA(VLOOKUP(ROW(A90),参加者名簿!$A:$C,COLUMN(B90),FALSE),"")</f>
        <v/>
      </c>
      <c r="B94" s="10" t="str">
        <f>_xlfn.IFNA(VLOOKUP(ROW(B90),参加者名簿!$A:$F,COLUMN(F90),FALSE),"")</f>
        <v/>
      </c>
      <c r="C94" s="13"/>
      <c r="D94" s="51"/>
      <c r="E94" s="13"/>
      <c r="F94" s="275"/>
      <c r="G94" s="276"/>
      <c r="H94" s="277"/>
      <c r="I94" s="13"/>
      <c r="J94" s="52"/>
    </row>
  </sheetData>
  <sheetProtection algorithmName="SHA-512" hashValue="25dp7fs6vBk6VKPaopHkOzOOT5TREUgXlztqVHwSLOUeqDcP3saotyiNXrSIHRiBueXeYADAYjdfUC99gSLDUg==" saltValue="7kreCuHX6NrAKIvTsHD4fQ==" spinCount="100000" sheet="1" formatCells="0" formatColumns="0" formatRows="0" insertColumns="0" insertRows="0" deleteColumns="0" deleteRows="0" autoFilter="0"/>
  <mergeCells count="97">
    <mergeCell ref="F91:H91"/>
    <mergeCell ref="F92:H92"/>
    <mergeCell ref="F93:H93"/>
    <mergeCell ref="F94:H94"/>
    <mergeCell ref="I2:J2"/>
    <mergeCell ref="F6:H6"/>
    <mergeCell ref="F7:H7"/>
    <mergeCell ref="F8:H8"/>
    <mergeCell ref="F9:H9"/>
    <mergeCell ref="F10:H10"/>
    <mergeCell ref="F11:H11"/>
    <mergeCell ref="F12:H12"/>
    <mergeCell ref="F13:H13"/>
    <mergeCell ref="F14:H14"/>
    <mergeCell ref="F75:H75"/>
    <mergeCell ref="F78:H78"/>
    <mergeCell ref="F79:H79"/>
    <mergeCell ref="F80:H80"/>
    <mergeCell ref="A2:B2"/>
    <mergeCell ref="C2:D2"/>
    <mergeCell ref="F3:H3"/>
    <mergeCell ref="F4:H4"/>
    <mergeCell ref="F5:H5"/>
    <mergeCell ref="F25:H25"/>
    <mergeCell ref="F26:H26"/>
    <mergeCell ref="F27:H27"/>
    <mergeCell ref="F28:H28"/>
    <mergeCell ref="F66:H66"/>
    <mergeCell ref="F33:H33"/>
    <mergeCell ref="F34:H34"/>
    <mergeCell ref="F35:H35"/>
    <mergeCell ref="F41:H41"/>
    <mergeCell ref="F88:H88"/>
    <mergeCell ref="F89:H89"/>
    <mergeCell ref="F54:H54"/>
    <mergeCell ref="F55:H55"/>
    <mergeCell ref="F56:H56"/>
    <mergeCell ref="F57:H57"/>
    <mergeCell ref="F58:H58"/>
    <mergeCell ref="F59:H59"/>
    <mergeCell ref="F60:H60"/>
    <mergeCell ref="F61:H61"/>
    <mergeCell ref="F62:H62"/>
    <mergeCell ref="F63:H63"/>
    <mergeCell ref="F64:H64"/>
    <mergeCell ref="F65:H65"/>
    <mergeCell ref="F81:H81"/>
    <mergeCell ref="F82:H82"/>
    <mergeCell ref="F42:H42"/>
    <mergeCell ref="F43:H43"/>
    <mergeCell ref="F20:H20"/>
    <mergeCell ref="F21:H21"/>
    <mergeCell ref="F22:H22"/>
    <mergeCell ref="F23:H23"/>
    <mergeCell ref="F24:H24"/>
    <mergeCell ref="F36:H36"/>
    <mergeCell ref="F37:H37"/>
    <mergeCell ref="F38:H38"/>
    <mergeCell ref="F39:H39"/>
    <mergeCell ref="F40:H40"/>
    <mergeCell ref="F15:H15"/>
    <mergeCell ref="F16:H16"/>
    <mergeCell ref="F17:H17"/>
    <mergeCell ref="F18:H18"/>
    <mergeCell ref="F19:H19"/>
    <mergeCell ref="F86:H86"/>
    <mergeCell ref="F87:H87"/>
    <mergeCell ref="F29:H29"/>
    <mergeCell ref="F30:H30"/>
    <mergeCell ref="F31:H31"/>
    <mergeCell ref="F48:H48"/>
    <mergeCell ref="F49:H49"/>
    <mergeCell ref="F46:H46"/>
    <mergeCell ref="F47:H47"/>
    <mergeCell ref="F44:H44"/>
    <mergeCell ref="F45:H45"/>
    <mergeCell ref="F83:H83"/>
    <mergeCell ref="F84:H84"/>
    <mergeCell ref="F85:H85"/>
    <mergeCell ref="F76:H76"/>
    <mergeCell ref="F77:H77"/>
    <mergeCell ref="C1:J1"/>
    <mergeCell ref="A1:B1"/>
    <mergeCell ref="F69:H69"/>
    <mergeCell ref="F90:H90"/>
    <mergeCell ref="F32:H32"/>
    <mergeCell ref="F50:H50"/>
    <mergeCell ref="F51:H51"/>
    <mergeCell ref="F52:H52"/>
    <mergeCell ref="F53:H53"/>
    <mergeCell ref="F70:H70"/>
    <mergeCell ref="F71:H71"/>
    <mergeCell ref="F72:H72"/>
    <mergeCell ref="F73:H73"/>
    <mergeCell ref="F74:H74"/>
    <mergeCell ref="F67:H67"/>
    <mergeCell ref="F68:H68"/>
  </mergeCells>
  <phoneticPr fontId="1"/>
  <dataValidations count="4">
    <dataValidation type="list" allowBlank="1" showInputMessage="1" sqref="F5:F94" xr:uid="{D47528C0-9B4B-4D0E-8B64-1ACBAF67A9F2}">
      <formula1>"あり,なし"</formula1>
    </dataValidation>
    <dataValidation type="list" allowBlank="1" showInputMessage="1" sqref="E5:E94" xr:uid="{64C4B765-756F-4A66-8F88-7053D8A89CCE}">
      <formula1>"あり（飲み薬）,あり（注射）,なし"</formula1>
    </dataValidation>
    <dataValidation type="list" allowBlank="1" showInputMessage="1" sqref="C5:C94" xr:uid="{594CB779-663A-43AB-BC36-39AE839C3F87}">
      <formula1>"定期的に通院中,1年以上通院なし"</formula1>
    </dataValidation>
    <dataValidation type="list" allowBlank="1" showInputMessage="1" sqref="I5:I94" xr:uid="{7150CA48-8791-484C-BFCA-D52BE26034C3}">
      <formula1>"成分表の提示,個別メニュー,対応は不要"</formula1>
    </dataValidation>
  </dataValidations>
  <printOptions horizontalCentered="1"/>
  <pageMargins left="0.39370078740157483" right="0.19685039370078741" top="0.47244094488188981" bottom="0.59055118110236227" header="0.31496062992125984" footer="0.31496062992125984"/>
  <pageSetup paperSize="9" scale="87"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申込書</vt:lpstr>
      <vt:lpstr>参加者名簿</vt:lpstr>
      <vt:lpstr>食物アレルギー調査票</vt:lpstr>
      <vt:lpstr>参加者名簿!Print_Area</vt:lpstr>
      <vt:lpstr>食物アレルギー調査票!Print_Area</vt:lpstr>
      <vt:lpstr>参加者名簿!Print_Titles</vt:lpstr>
      <vt:lpstr>食物アレルギー調査票!Print_Titles</vt:lpstr>
      <vt:lpstr>データ表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kosaki</dc:creator>
  <cp:lastModifiedBy>user</cp:lastModifiedBy>
  <cp:lastPrinted>2023-12-11T04:23:15Z</cp:lastPrinted>
  <dcterms:created xsi:type="dcterms:W3CDTF">2016-11-16T04:48:57Z</dcterms:created>
  <dcterms:modified xsi:type="dcterms:W3CDTF">2023-12-13T07:30:58Z</dcterms:modified>
</cp:coreProperties>
</file>